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tabRatio="927" activeTab="0"/>
  </bookViews>
  <sheets>
    <sheet name="1.2023年全市预算收支表" sheetId="1" r:id="rId1"/>
    <sheet name="2.2023年全市预算收入表" sheetId="2" r:id="rId2"/>
    <sheet name="3.2023年全市预算支出表 " sheetId="3" r:id="rId3"/>
    <sheet name="4.2023年市级收支平衡表" sheetId="4" r:id="rId4"/>
    <sheet name="5.2023年市本级一般公共预算收入表" sheetId="5" r:id="rId5"/>
    <sheet name="6.2023年市本级一般公共预算支出表" sheetId="6" r:id="rId6"/>
    <sheet name="7.2023年市级收入表" sheetId="7" r:id="rId7"/>
    <sheet name="8.2023年市级支出表" sheetId="8" r:id="rId8"/>
    <sheet name="9.2023年市级支出明细" sheetId="9" r:id="rId9"/>
    <sheet name="10.2023年基本支出经济分类" sheetId="10" r:id="rId10"/>
    <sheet name="11.2023年市级支出总表" sheetId="11" r:id="rId11"/>
    <sheet name="12.2023年转移支付分项目" sheetId="12" r:id="rId12"/>
    <sheet name="13.转移支付分地区" sheetId="13" r:id="rId13"/>
    <sheet name="14.2022年和2023年政府一般债务余额情况表" sheetId="14" r:id="rId14"/>
    <sheet name="15.2022年地方政府一般债务分地区限额表" sheetId="15" r:id="rId15"/>
    <sheet name="16.三公经费预算表" sheetId="16" r:id="rId16"/>
    <sheet name="17.市本级基建支出" sheetId="17" r:id="rId17"/>
    <sheet name="18.2023全市基金收支预算" sheetId="18" r:id="rId18"/>
    <sheet name="19.2023全市基金收入预算 " sheetId="19" r:id="rId19"/>
    <sheet name="20.2023全市基金支出预算 " sheetId="20" r:id="rId20"/>
    <sheet name="21.2023年市级基金收支预算" sheetId="21" r:id="rId21"/>
    <sheet name="22.2023年市本级政府性基金收入表" sheetId="22" r:id="rId22"/>
    <sheet name="23.2023年市本级政府性基金预算支出表" sheetId="23" r:id="rId23"/>
    <sheet name="24.2023年市级基金收入" sheetId="24" r:id="rId24"/>
    <sheet name="25.2023年市级基金支出" sheetId="25" r:id="rId25"/>
    <sheet name="26.2023市级基金支出明细" sheetId="26" r:id="rId26"/>
    <sheet name="27.2023年政府性基金转移支付表" sheetId="27" r:id="rId27"/>
    <sheet name="28.2023年政府性基金转移支付表(分地区)" sheetId="28" r:id="rId28"/>
    <sheet name="29.2022年和2023年政府专项债务余额情况表" sheetId="29" r:id="rId29"/>
    <sheet name="30.2022年政府专项债务分地区限额表" sheetId="30" r:id="rId30"/>
    <sheet name="31.2023全市国有资本收支预算" sheetId="31" r:id="rId31"/>
    <sheet name="32.2023全市国有资本收入预算" sheetId="32" r:id="rId32"/>
    <sheet name="33.2023全市国有资本支出预算 " sheetId="33" r:id="rId33"/>
    <sheet name="34.2023年市级国有资本经营收支预算表" sheetId="34" r:id="rId34"/>
    <sheet name="35.2023年市本级国有资本经营预算收入表 " sheetId="35" r:id="rId35"/>
    <sheet name="36.2023年市本级国有资本经营预算支出表" sheetId="36" r:id="rId36"/>
    <sheet name="37.2022全市社保收支" sheetId="37" r:id="rId37"/>
    <sheet name="38.2022全市社保收入" sheetId="38" r:id="rId38"/>
    <sheet name="39.2022全市社保支出" sheetId="39" r:id="rId39"/>
    <sheet name="40.2022年全市社保基金结余执行表" sheetId="40" r:id="rId40"/>
    <sheet name="41.2022年市级社保收支" sheetId="41" r:id="rId41"/>
    <sheet name="42.2022年市级社保收入 " sheetId="42" r:id="rId42"/>
    <sheet name="43.2022年市级社保支出" sheetId="43" r:id="rId43"/>
    <sheet name="44.2022市级社保收入" sheetId="44" r:id="rId44"/>
    <sheet name="45.2022市级社保支出" sheetId="45" r:id="rId45"/>
    <sheet name="46.2023年全市社保" sheetId="46" r:id="rId46"/>
    <sheet name="47.2023年全市社保收入" sheetId="47" r:id="rId47"/>
    <sheet name="48.2023年全市社保 支出" sheetId="48" r:id="rId48"/>
    <sheet name="49.2023年全市社保基金结余预算表" sheetId="49" r:id="rId49"/>
    <sheet name="50.2023年市级社保" sheetId="50" r:id="rId50"/>
    <sheet name="51.2021年市本级社会保险基金收入表" sheetId="51" r:id="rId51"/>
    <sheet name="52.2021年市本级社会保险基金支出表" sheetId="52" r:id="rId52"/>
    <sheet name="53.2021年市本级社会保险基金本级收入表 " sheetId="53" r:id="rId53"/>
    <sheet name="54.2021年市本级社会保险基金本级支出表" sheetId="54" r:id="rId54"/>
  </sheets>
  <externalReferences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a" localSheetId="4">#REF!</definedName>
    <definedName name="\aa" localSheetId="5">#REF!</definedName>
    <definedName name="\aa" localSheetId="13">#REF!</definedName>
    <definedName name="\aa" localSheetId="14">#REF!</definedName>
    <definedName name="\aa" localSheetId="21">#REF!</definedName>
    <definedName name="\aa" localSheetId="22">#REF!</definedName>
    <definedName name="\aa" localSheetId="28">#REF!</definedName>
    <definedName name="\aa" localSheetId="29">#REF!</definedName>
    <definedName name="\aa" localSheetId="30">#REF!</definedName>
    <definedName name="\aa" localSheetId="31">#REF!</definedName>
    <definedName name="\aa" localSheetId="32">#REF!</definedName>
    <definedName name="\aa" localSheetId="33">#REF!</definedName>
    <definedName name="\aa" localSheetId="34">#REF!</definedName>
    <definedName name="\aa" localSheetId="35">#REF!</definedName>
    <definedName name="\aa" localSheetId="39">#REF!</definedName>
    <definedName name="\aa" localSheetId="48">#REF!</definedName>
    <definedName name="\aa">#REF!</definedName>
    <definedName name="\d" localSheetId="13">#REF!</definedName>
    <definedName name="\d" localSheetId="14">#REF!</definedName>
    <definedName name="\d" localSheetId="25">#REF!</definedName>
    <definedName name="\d" localSheetId="28">#REF!</definedName>
    <definedName name="\d" localSheetId="29">#REF!</definedName>
    <definedName name="\d" localSheetId="30">#REF!</definedName>
    <definedName name="\d" localSheetId="31">#REF!</definedName>
    <definedName name="\d" localSheetId="32">#REF!</definedName>
    <definedName name="\d" localSheetId="33">#REF!</definedName>
    <definedName name="\d" localSheetId="34">#REF!</definedName>
    <definedName name="\d" localSheetId="35">#REF!</definedName>
    <definedName name="\d" localSheetId="43">#REF!</definedName>
    <definedName name="\d" localSheetId="44">#REF!</definedName>
    <definedName name="\d">#REF!</definedName>
    <definedName name="\P" localSheetId="13">#REF!</definedName>
    <definedName name="\P" localSheetId="14">#REF!</definedName>
    <definedName name="\P" localSheetId="28">#REF!</definedName>
    <definedName name="\P" localSheetId="29">#REF!</definedName>
    <definedName name="\P" localSheetId="30">#REF!</definedName>
    <definedName name="\P" localSheetId="31">#REF!</definedName>
    <definedName name="\P" localSheetId="32">#REF!</definedName>
    <definedName name="\P" localSheetId="33">#REF!</definedName>
    <definedName name="\P" localSheetId="34">#REF!</definedName>
    <definedName name="\P" localSheetId="35">#REF!</definedName>
    <definedName name="\P" localSheetId="43">#REF!</definedName>
    <definedName name="\P" localSheetId="44">#REF!</definedName>
    <definedName name="\P">#REF!</definedName>
    <definedName name="\x" localSheetId="13">#REF!</definedName>
    <definedName name="\x" localSheetId="14">#REF!</definedName>
    <definedName name="\x" localSheetId="25">#REF!</definedName>
    <definedName name="\x" localSheetId="28">#REF!</definedName>
    <definedName name="\x" localSheetId="29">#REF!</definedName>
    <definedName name="\x" localSheetId="30">#REF!</definedName>
    <definedName name="\x" localSheetId="31">#REF!</definedName>
    <definedName name="\x" localSheetId="32">#REF!</definedName>
    <definedName name="\x" localSheetId="33">#REF!</definedName>
    <definedName name="\x" localSheetId="34">#REF!</definedName>
    <definedName name="\x" localSheetId="35">#REF!</definedName>
    <definedName name="\x" localSheetId="43">#REF!</definedName>
    <definedName name="\x" localSheetId="44">#REF!</definedName>
    <definedName name="\x">#REF!</definedName>
    <definedName name="\z">#N/A</definedName>
    <definedName name="_11" localSheetId="4" hidden="1">#REF!</definedName>
    <definedName name="_11" localSheetId="5" hidden="1">#REF!</definedName>
    <definedName name="_11" localSheetId="21" hidden="1">#REF!</definedName>
    <definedName name="_11" localSheetId="22" hidden="1">#REF!</definedName>
    <definedName name="_11" localSheetId="30" hidden="1">#REF!</definedName>
    <definedName name="_11" localSheetId="31" hidden="1">#REF!</definedName>
    <definedName name="_11" localSheetId="32" hidden="1">#REF!</definedName>
    <definedName name="_11" localSheetId="33" hidden="1">#REF!</definedName>
    <definedName name="_11" localSheetId="34" hidden="1">#REF!</definedName>
    <definedName name="_11" localSheetId="35" hidden="1">#REF!</definedName>
    <definedName name="_11" hidden="1">#REF!</definedName>
    <definedName name="_Key1" localSheetId="13" hidden="1">#REF!</definedName>
    <definedName name="_Key1" localSheetId="14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localSheetId="43" hidden="1">#REF!</definedName>
    <definedName name="_Key1" localSheetId="44" hidden="1">#REF!</definedName>
    <definedName name="_Key1" hidden="1">#REF!</definedName>
    <definedName name="_Order1" hidden="1">255</definedName>
    <definedName name="_Order2" hidden="1">255</definedName>
    <definedName name="_Sort" localSheetId="13" hidden="1">#REF!</definedName>
    <definedName name="_Sort" localSheetId="14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localSheetId="34" hidden="1">#REF!</definedName>
    <definedName name="_Sort" localSheetId="35" hidden="1">#REF!</definedName>
    <definedName name="_Sort" localSheetId="43" hidden="1">#REF!</definedName>
    <definedName name="_Sort" localSheetId="44" hidden="1">#REF!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A">#N/A</definedName>
    <definedName name="aaaaaaa" localSheetId="13">#REF!</definedName>
    <definedName name="aaaaaaa" localSheetId="14">#REF!</definedName>
    <definedName name="aaaaaaa" localSheetId="28">#REF!</definedName>
    <definedName name="aaaaaaa" localSheetId="29">#REF!</definedName>
    <definedName name="aaaaaaa" localSheetId="30">#REF!</definedName>
    <definedName name="aaaaaaa" localSheetId="31">#REF!</definedName>
    <definedName name="aaaaaaa" localSheetId="32">#REF!</definedName>
    <definedName name="aaaaaaa" localSheetId="33">#REF!</definedName>
    <definedName name="aaaaaaa" localSheetId="34">#REF!</definedName>
    <definedName name="aaaaaaa" localSheetId="35">#REF!</definedName>
    <definedName name="aaaaaaa">#REF!</definedName>
    <definedName name="B">#N/A</definedName>
    <definedName name="dddddd" localSheetId="13">#REF!</definedName>
    <definedName name="dddddd" localSheetId="14">#REF!</definedName>
    <definedName name="dddddd" localSheetId="28">#REF!</definedName>
    <definedName name="dddddd" localSheetId="29">#REF!</definedName>
    <definedName name="dddddd" localSheetId="30">#REF!</definedName>
    <definedName name="dddddd" localSheetId="31">#REF!</definedName>
    <definedName name="dddddd" localSheetId="32">#REF!</definedName>
    <definedName name="dddddd" localSheetId="33">#REF!</definedName>
    <definedName name="dddddd" localSheetId="34">#REF!</definedName>
    <definedName name="dddddd" localSheetId="35">#REF!</definedName>
    <definedName name="dddddd">#REF!</definedName>
    <definedName name="ffffff" localSheetId="13">#REF!</definedName>
    <definedName name="ffffff" localSheetId="14">#REF!</definedName>
    <definedName name="ffffff" localSheetId="28">#REF!</definedName>
    <definedName name="ffffff" localSheetId="29">#REF!</definedName>
    <definedName name="ffffff" localSheetId="30">#REF!</definedName>
    <definedName name="ffffff" localSheetId="31">#REF!</definedName>
    <definedName name="ffffff" localSheetId="32">#REF!</definedName>
    <definedName name="ffffff" localSheetId="33">#REF!</definedName>
    <definedName name="ffffff" localSheetId="34">#REF!</definedName>
    <definedName name="ffffff" localSheetId="35">#REF!</definedName>
    <definedName name="ffffff">#REF!</definedName>
    <definedName name="ggggg" localSheetId="13">#REF!</definedName>
    <definedName name="ggggg" localSheetId="14">#REF!</definedName>
    <definedName name="ggggg" localSheetId="28">#REF!</definedName>
    <definedName name="ggggg" localSheetId="29">#REF!</definedName>
    <definedName name="ggggg" localSheetId="30">#REF!</definedName>
    <definedName name="ggggg" localSheetId="31">#REF!</definedName>
    <definedName name="ggggg" localSheetId="32">#REF!</definedName>
    <definedName name="ggggg" localSheetId="33">#REF!</definedName>
    <definedName name="ggggg" localSheetId="34">#REF!</definedName>
    <definedName name="ggggg" localSheetId="35">#REF!</definedName>
    <definedName name="ggggg">#REF!</definedName>
    <definedName name="gxxe2003">'[3]P1012001'!$A$6:$E$117</definedName>
    <definedName name="hhh" localSheetId="4">'[4]Mp-team 1'!#REF!</definedName>
    <definedName name="hhh" localSheetId="5">'[4]Mp-team 1'!#REF!</definedName>
    <definedName name="hhh" localSheetId="13">'[4]Mp-team 1'!#REF!</definedName>
    <definedName name="hhh" localSheetId="14">'[4]Mp-team 1'!#REF!</definedName>
    <definedName name="hhh" localSheetId="21">'[4]Mp-team 1'!#REF!</definedName>
    <definedName name="hhh" localSheetId="22">'[4]Mp-team 1'!#REF!</definedName>
    <definedName name="hhh" localSheetId="28">'[4]Mp-team 1'!#REF!</definedName>
    <definedName name="hhh" localSheetId="29">'[4]Mp-team 1'!#REF!</definedName>
    <definedName name="hhh" localSheetId="30">'[11]Mp-team 1'!#REF!</definedName>
    <definedName name="hhh" localSheetId="31">'[11]Mp-team 1'!#REF!</definedName>
    <definedName name="hhh" localSheetId="32">'[11]Mp-team 1'!#REF!</definedName>
    <definedName name="hhh" localSheetId="33">'[11]Mp-team 1'!#REF!</definedName>
    <definedName name="hhh" localSheetId="34">'[4]Mp-team 1'!#REF!</definedName>
    <definedName name="hhh" localSheetId="35">'[4]Mp-team 1'!#REF!</definedName>
    <definedName name="hhh" localSheetId="39">'[4]Mp-team 1'!#REF!</definedName>
    <definedName name="hhh" localSheetId="48">'[4]Mp-team 1'!#REF!</definedName>
    <definedName name="hhh">'[4]Mp-team 1'!#REF!</definedName>
    <definedName name="hhhhhh" localSheetId="13">#REF!</definedName>
    <definedName name="hhhhhh" localSheetId="14">#REF!</definedName>
    <definedName name="hhhhhh" localSheetId="28">#REF!</definedName>
    <definedName name="hhhhhh" localSheetId="29">#REF!</definedName>
    <definedName name="hhhhhh" localSheetId="30">#REF!</definedName>
    <definedName name="hhhhhh" localSheetId="31">#REF!</definedName>
    <definedName name="hhhhhh" localSheetId="32">#REF!</definedName>
    <definedName name="hhhhhh" localSheetId="33">#REF!</definedName>
    <definedName name="hhhhhh" localSheetId="34">#REF!</definedName>
    <definedName name="hhhhhh" localSheetId="35">#REF!</definedName>
    <definedName name="hhhhhh">#REF!</definedName>
    <definedName name="hhhhhhhhh" localSheetId="13">#REF!</definedName>
    <definedName name="hhhhhhhhh" localSheetId="14">#REF!</definedName>
    <definedName name="hhhhhhhhh" localSheetId="28">#REF!</definedName>
    <definedName name="hhhhhhhhh" localSheetId="29">#REF!</definedName>
    <definedName name="hhhhhhhhh" localSheetId="30">#REF!</definedName>
    <definedName name="hhhhhhhhh" localSheetId="31">#REF!</definedName>
    <definedName name="hhhhhhhhh" localSheetId="32">#REF!</definedName>
    <definedName name="hhhhhhhhh" localSheetId="33">#REF!</definedName>
    <definedName name="hhhhhhhhh" localSheetId="34">#REF!</definedName>
    <definedName name="hhhhhhhhh" localSheetId="35">#REF!</definedName>
    <definedName name="hhhhhhhhh">#REF!</definedName>
    <definedName name="jjjjj" localSheetId="13">#REF!</definedName>
    <definedName name="jjjjj" localSheetId="14">#REF!</definedName>
    <definedName name="jjjjj" localSheetId="28">#REF!</definedName>
    <definedName name="jjjjj" localSheetId="29">#REF!</definedName>
    <definedName name="jjjjj" localSheetId="30">#REF!</definedName>
    <definedName name="jjjjj" localSheetId="31">#REF!</definedName>
    <definedName name="jjjjj" localSheetId="32">#REF!</definedName>
    <definedName name="jjjjj" localSheetId="33">#REF!</definedName>
    <definedName name="jjjjj" localSheetId="34">#REF!</definedName>
    <definedName name="jjjjj" localSheetId="35">#REF!</definedName>
    <definedName name="jjjjj">#REF!</definedName>
    <definedName name="kkkkk" localSheetId="13">#REF!</definedName>
    <definedName name="kkkkk" localSheetId="14">#REF!</definedName>
    <definedName name="kkkkk" localSheetId="28">#REF!</definedName>
    <definedName name="kkkkk" localSheetId="29">#REF!</definedName>
    <definedName name="kkkkk" localSheetId="30">#REF!</definedName>
    <definedName name="kkkkk" localSheetId="31">#REF!</definedName>
    <definedName name="kkkkk" localSheetId="32">#REF!</definedName>
    <definedName name="kkkkk" localSheetId="33">#REF!</definedName>
    <definedName name="kkkkk" localSheetId="34">#REF!</definedName>
    <definedName name="kkkkk" localSheetId="35">#REF!</definedName>
    <definedName name="kkkkk">#REF!</definedName>
    <definedName name="_xlnm.Print_Area" localSheetId="3">'4.2023年市级收支平衡表'!$A$1:$D$15</definedName>
    <definedName name="_xlnm.Print_Area" localSheetId="4">'5.2023年市本级一般公共预算收入表'!$A$1:$B$15</definedName>
    <definedName name="_xlnm.Print_Area" localSheetId="5">'6.2023年市本级一般公共预算支出表'!$A$1:$B$15</definedName>
    <definedName name="_xlnm.Print_Area" localSheetId="6">'7.2023年市级收入表'!$A$1:$C$26</definedName>
    <definedName name="_xlnm.Print_Area" localSheetId="7">'8.2023年市级支出表'!$A$1:$C$31</definedName>
    <definedName name="_xlnm.Print_Area" localSheetId="8">'9.2023年市级支出明细'!$B$1:$E$403</definedName>
    <definedName name="_xlnm.Print_Area" localSheetId="9">'10.2023年基本支出经济分类'!$A$1:$B$34</definedName>
    <definedName name="_xlnm.Print_Area" localSheetId="10">'11.2023年市级支出总表'!$A$1:$D$29</definedName>
    <definedName name="_xlnm.Print_Area" localSheetId="11">'12.2023年转移支付分项目'!$A$1:$P$72</definedName>
    <definedName name="_xlnm.Print_Area" localSheetId="13">'14.2022年和2023年政府一般债务余额情况表'!$A$1:$G$14</definedName>
    <definedName name="_xlnm.Print_Area" localSheetId="14">'15.2022年地方政府一般债务分地区限额表'!$A$1:$D$18</definedName>
    <definedName name="_xlnm.Print_Area" localSheetId="17">'18.2023全市基金收支预算'!$A$1:$D$40</definedName>
    <definedName name="_xlnm.Print_Area" localSheetId="18">'19.2023全市基金收入预算 '!$A$1:$B$32</definedName>
    <definedName name="_xlnm.Print_Area" localSheetId="19">'20.2023全市基金支出预算 '!$A$1:$B$40</definedName>
    <definedName name="_xlnm.Print_Area" localSheetId="20">'21.2023年市级基金收支预算'!$A$1:$D$13</definedName>
    <definedName name="_xlnm.Print_Area" localSheetId="21">'22.2023年市本级政府性基金收入表'!$A$1:$B$13</definedName>
    <definedName name="_xlnm.Print_Area" localSheetId="22">'23.2023年市本级政府性基金预算支出表'!$A$1:$B$13</definedName>
    <definedName name="_xlnm.Print_Area" localSheetId="23">'24.2023年市级基金收入'!$A$1:$C$11</definedName>
    <definedName name="_xlnm.Print_Area" localSheetId="24">'25.2023年市级基金支出'!$A$1:$C$23</definedName>
    <definedName name="_xlnm.Print_Area" localSheetId="25">'26.2023市级基金支出明细'!$A$1:$D$40</definedName>
    <definedName name="_xlnm.Print_Area" localSheetId="28">'29.2022年和2023年政府专项债务余额情况表'!$A$1:$G$13</definedName>
    <definedName name="_xlnm.Print_Area" localSheetId="29">'30.2022年政府专项债务分地区限额表'!$A$1:$D$18</definedName>
    <definedName name="_xlnm.Print_Area" localSheetId="30">'31.2023全市国有资本收支预算'!$A$1:$D$13</definedName>
    <definedName name="_xlnm.Print_Area" localSheetId="31">'32.2023全市国有资本收入预算'!$A$1:$B$13</definedName>
    <definedName name="_xlnm.Print_Area" localSheetId="32">'33.2023全市国有资本支出预算 '!$A$1:$B$12</definedName>
    <definedName name="_xlnm.Print_Area" localSheetId="33">'34.2023年市级国有资本经营收支预算表'!$A$1:$D$30</definedName>
    <definedName name="_xlnm.Print_Area" localSheetId="34">'35.2023年市本级国有资本经营预算收入表 '!$A$1:$B$30</definedName>
    <definedName name="_xlnm.Print_Area" localSheetId="35">'36.2023年市本级国有资本经营预算支出表'!$A$1:$B$23</definedName>
    <definedName name="_xlnm.Print_Area" localSheetId="36">'37.2022全市社保收支'!$A$1:$D$13</definedName>
    <definedName name="_xlnm.Print_Area" localSheetId="37">'38.2022全市社保收入'!$A$1:$B$13</definedName>
    <definedName name="_xlnm.Print_Area" localSheetId="38">'39.2022全市社保支出'!$A$1:$B$13</definedName>
    <definedName name="_xlnm.Print_Area" localSheetId="39">'40.2022年全市社保基金结余执行表'!$A$1:$D$19</definedName>
    <definedName name="_xlnm.Print_Area" localSheetId="40">'41.2022年市级社保收支'!$A$1:$D$12</definedName>
    <definedName name="_xlnm.Print_Area" localSheetId="41">'42.2022年市级社保收入 '!$A$1:$B$12</definedName>
    <definedName name="_xlnm.Print_Area" localSheetId="42">'43.2022年市级社保支出'!$A$1:$B$12</definedName>
    <definedName name="_xlnm.Print_Area" localSheetId="43">'44.2022市级社保收入'!$A$1:$E$12</definedName>
    <definedName name="_xlnm.Print_Area" localSheetId="44">'45.2022市级社保支出'!$A$1:$E$11</definedName>
    <definedName name="_xlnm.Print_Area" localSheetId="45">'46.2023年全市社保'!$A$1:$D$13</definedName>
    <definedName name="_xlnm.Print_Area" localSheetId="46">'47.2023年全市社保收入'!$A$1:$B$13</definedName>
    <definedName name="_xlnm.Print_Area" localSheetId="47">'48.2023年全市社保 支出'!$A$1:$B$13</definedName>
    <definedName name="_xlnm.Print_Area" localSheetId="48">'49.2023年全市社保基金结余预算表'!$A$1:$D$18</definedName>
    <definedName name="_xlnm.Print_Area" localSheetId="49">'50.2023年市级社保'!$A$1:$D$37</definedName>
    <definedName name="_xlnm.Print_Area" localSheetId="51">'52.2021年市本级社会保险基金支出表'!$A$1:$E$36</definedName>
    <definedName name="_xlnm.Print_Area" localSheetId="52">'53.2021年市本级社会保险基金本级收入表 '!$A$1:$D$11</definedName>
    <definedName name="_xlnm.Print_Area" localSheetId="53">'54.2021年市本级社会保险基金本级支出表'!$A$1:$E$11</definedName>
    <definedName name="_xlnm.Print_Area" localSheetId="0">'1.2023年全市预算收支表'!$A$1:$D$41</definedName>
    <definedName name="_xlnm.Print_Area" localSheetId="1">'2.2023年全市预算收入表'!$A$1:$B$41</definedName>
    <definedName name="_xlnm.Print_Area" localSheetId="2">'3.2023年全市预算支出表 '!$A$1:$B$40</definedName>
    <definedName name="_xlnm.Print_Area">#N/A</definedName>
    <definedName name="_xlnm.Print_Titles" localSheetId="8">'9.2023年市级支出明细'!$3:$4</definedName>
    <definedName name="_xlnm.Print_Titles" localSheetId="9">'10.2023年基本支出经济分类'!$1:$4</definedName>
    <definedName name="_xlnm.Print_Titles" localSheetId="11">'12.2023年转移支付分项目'!$3:$5</definedName>
    <definedName name="_xlnm.Print_Titles" localSheetId="17">'18.2023全市基金收支预算'!$3:$4</definedName>
    <definedName name="_xlnm.Print_Titles" localSheetId="18">'19.2023全市基金收入预算 '!$3:$4</definedName>
    <definedName name="_xlnm.Print_Titles" localSheetId="19">'20.2023全市基金支出预算 '!$3:$4</definedName>
    <definedName name="_xlnm.Print_Titles" localSheetId="25">'26.2023市级基金支出明细'!$3:$4</definedName>
    <definedName name="_xlnm.Print_Titles" localSheetId="33">'34.2023年市级国有资本经营收支预算表'!$3:$4</definedName>
    <definedName name="_xlnm.Print_Titles" localSheetId="34">'35.2023年市本级国有资本经营预算收入表 '!$3:$4</definedName>
    <definedName name="_xlnm.Print_Titles" localSheetId="35">'36.2023年市本级国有资本经营预算支出表'!$3:$4</definedName>
    <definedName name="_xlnm.Print_Titles" localSheetId="43">'44.2022市级社保收入'!$2:$7</definedName>
    <definedName name="_xlnm.Print_Titles" localSheetId="44">'45.2022市级社保支出'!$2:$6</definedName>
    <definedName name="_xlnm.Print_Titles" localSheetId="45">'46.2023年全市社保'!$1:$4</definedName>
    <definedName name="_xlnm.Print_Titles" localSheetId="46">'47.2023年全市社保收入'!$1:$4</definedName>
    <definedName name="_xlnm.Print_Titles" localSheetId="47">'48.2023年全市社保 支出'!$1:$4</definedName>
    <definedName name="_xlnm.Print_Titles" localSheetId="49">'50.2023年市级社保'!$3:$4</definedName>
    <definedName name="_xlnm.Print_Titles" localSheetId="50">'51.2021年市本级社会保险基金收入表'!$3:$4</definedName>
    <definedName name="_xlnm.Print_Titles" localSheetId="51">'52.2021年市本级社会保险基金支出表'!$3:$4</definedName>
    <definedName name="_xlnm.Print_Titles" localSheetId="0">'1.2023年全市预算收支表'!$3:$4</definedName>
    <definedName name="_xlnm.Print_Titles" localSheetId="1">'2.2023年全市预算收入表'!$3:$4</definedName>
    <definedName name="_xlnm.Print_Titles" localSheetId="2">'3.2023年全市预算支出表 '!$3:$4</definedName>
    <definedName name="_xlnm.Print_Titles">#N/A</definedName>
    <definedName name="rrrrr" localSheetId="13">#REF!</definedName>
    <definedName name="rrrrr" localSheetId="14">#REF!</definedName>
    <definedName name="rrrrr" localSheetId="28">#REF!</definedName>
    <definedName name="rrrrr" localSheetId="29">#REF!</definedName>
    <definedName name="rrrrr" localSheetId="30">#REF!</definedName>
    <definedName name="rrrrr" localSheetId="31">#REF!</definedName>
    <definedName name="rrrrr" localSheetId="32">#REF!</definedName>
    <definedName name="rrrrr" localSheetId="33">#REF!</definedName>
    <definedName name="rrrrr" localSheetId="34">#REF!</definedName>
    <definedName name="rrrrr" localSheetId="35">#REF!</definedName>
    <definedName name="rrrrr">#REF!</definedName>
    <definedName name="sss">#N/A</definedName>
    <definedName name="ssss" localSheetId="13">#REF!</definedName>
    <definedName name="ssss" localSheetId="14">#REF!</definedName>
    <definedName name="ssss" localSheetId="28">#REF!</definedName>
    <definedName name="ssss" localSheetId="29">#REF!</definedName>
    <definedName name="ssss" localSheetId="30">#REF!</definedName>
    <definedName name="ssss" localSheetId="31">#REF!</definedName>
    <definedName name="ssss" localSheetId="32">#REF!</definedName>
    <definedName name="ssss" localSheetId="33">#REF!</definedName>
    <definedName name="ssss" localSheetId="34">#REF!</definedName>
    <definedName name="ssss" localSheetId="35">#REF!</definedName>
    <definedName name="ssss">#REF!</definedName>
    <definedName name="zzzzz" localSheetId="13">#REF!</definedName>
    <definedName name="zzzzz" localSheetId="14">#REF!</definedName>
    <definedName name="zzzzz" localSheetId="28">#REF!</definedName>
    <definedName name="zzzzz" localSheetId="29">#REF!</definedName>
    <definedName name="zzzzz" localSheetId="30">#REF!</definedName>
    <definedName name="zzzzz" localSheetId="31">#REF!</definedName>
    <definedName name="zzzzz" localSheetId="32">#REF!</definedName>
    <definedName name="zzzzz" localSheetId="33">#REF!</definedName>
    <definedName name="zzzzz" localSheetId="34">#REF!</definedName>
    <definedName name="zzzzz" localSheetId="35">#REF!</definedName>
    <definedName name="zzzzz">#REF!</definedName>
    <definedName name="啊啊" localSheetId="13">#REF!</definedName>
    <definedName name="啊啊" localSheetId="14">#REF!</definedName>
    <definedName name="啊啊" localSheetId="28">#REF!</definedName>
    <definedName name="啊啊" localSheetId="29">#REF!</definedName>
    <definedName name="啊啊" localSheetId="30">#REF!</definedName>
    <definedName name="啊啊" localSheetId="31">#REF!</definedName>
    <definedName name="啊啊" localSheetId="32">#REF!</definedName>
    <definedName name="啊啊" localSheetId="33">#REF!</definedName>
    <definedName name="啊啊" localSheetId="34">#REF!</definedName>
    <definedName name="啊啊" localSheetId="35">#REF!</definedName>
    <definedName name="啊啊">#REF!</definedName>
    <definedName name="安徽" localSheetId="13">#REF!</definedName>
    <definedName name="安徽" localSheetId="14">#REF!</definedName>
    <definedName name="安徽" localSheetId="28">#REF!</definedName>
    <definedName name="安徽" localSheetId="29">#REF!</definedName>
    <definedName name="安徽" localSheetId="30">#REF!</definedName>
    <definedName name="安徽" localSheetId="31">#REF!</definedName>
    <definedName name="安徽" localSheetId="32">#REF!</definedName>
    <definedName name="安徽" localSheetId="33">#REF!</definedName>
    <definedName name="安徽" localSheetId="34">#REF!</definedName>
    <definedName name="安徽" localSheetId="35">#REF!</definedName>
    <definedName name="安徽" localSheetId="43">#REF!</definedName>
    <definedName name="安徽" localSheetId="44">#REF!</definedName>
    <definedName name="安徽">#REF!</definedName>
    <definedName name="北京" localSheetId="13">#REF!</definedName>
    <definedName name="北京" localSheetId="14">#REF!</definedName>
    <definedName name="北京" localSheetId="28">#REF!</definedName>
    <definedName name="北京" localSheetId="29">#REF!</definedName>
    <definedName name="北京" localSheetId="30">#REF!</definedName>
    <definedName name="北京" localSheetId="31">#REF!</definedName>
    <definedName name="北京" localSheetId="32">#REF!</definedName>
    <definedName name="北京" localSheetId="33">#REF!</definedName>
    <definedName name="北京" localSheetId="34">#REF!</definedName>
    <definedName name="北京" localSheetId="35">#REF!</definedName>
    <definedName name="北京" localSheetId="43">#REF!</definedName>
    <definedName name="北京" localSheetId="44">#REF!</definedName>
    <definedName name="北京">#REF!</definedName>
    <definedName name="不不不" localSheetId="13">#REF!</definedName>
    <definedName name="不不不" localSheetId="14">#REF!</definedName>
    <definedName name="不不不" localSheetId="28">#REF!</definedName>
    <definedName name="不不不" localSheetId="29">#REF!</definedName>
    <definedName name="不不不" localSheetId="30">#REF!</definedName>
    <definedName name="不不不" localSheetId="31">#REF!</definedName>
    <definedName name="不不不" localSheetId="32">#REF!</definedName>
    <definedName name="不不不" localSheetId="33">#REF!</definedName>
    <definedName name="不不不" localSheetId="34">#REF!</definedName>
    <definedName name="不不不" localSheetId="35">#REF!</definedName>
    <definedName name="不不不">#REF!</definedName>
    <definedName name="大连" localSheetId="13">#REF!</definedName>
    <definedName name="大连" localSheetId="14">#REF!</definedName>
    <definedName name="大连" localSheetId="28">#REF!</definedName>
    <definedName name="大连" localSheetId="29">#REF!</definedName>
    <definedName name="大连" localSheetId="30">#REF!</definedName>
    <definedName name="大连" localSheetId="31">#REF!</definedName>
    <definedName name="大连" localSheetId="32">#REF!</definedName>
    <definedName name="大连" localSheetId="33">#REF!</definedName>
    <definedName name="大连" localSheetId="34">#REF!</definedName>
    <definedName name="大连" localSheetId="35">#REF!</definedName>
    <definedName name="大连" localSheetId="43">#REF!</definedName>
    <definedName name="大连" localSheetId="44">#REF!</definedName>
    <definedName name="大连">#REF!</definedName>
    <definedName name="第三批">#N/A</definedName>
    <definedName name="呃呃呃" localSheetId="13">#REF!</definedName>
    <definedName name="呃呃呃" localSheetId="14">#REF!</definedName>
    <definedName name="呃呃呃" localSheetId="28">#REF!</definedName>
    <definedName name="呃呃呃" localSheetId="29">#REF!</definedName>
    <definedName name="呃呃呃" localSheetId="30">#REF!</definedName>
    <definedName name="呃呃呃" localSheetId="31">#REF!</definedName>
    <definedName name="呃呃呃" localSheetId="32">#REF!</definedName>
    <definedName name="呃呃呃" localSheetId="33">#REF!</definedName>
    <definedName name="呃呃呃" localSheetId="34">#REF!</definedName>
    <definedName name="呃呃呃" localSheetId="35">#REF!</definedName>
    <definedName name="呃呃呃">#REF!</definedName>
    <definedName name="福建" localSheetId="13">#REF!</definedName>
    <definedName name="福建" localSheetId="14">#REF!</definedName>
    <definedName name="福建" localSheetId="28">#REF!</definedName>
    <definedName name="福建" localSheetId="29">#REF!</definedName>
    <definedName name="福建" localSheetId="30">#REF!</definedName>
    <definedName name="福建" localSheetId="31">#REF!</definedName>
    <definedName name="福建" localSheetId="32">#REF!</definedName>
    <definedName name="福建" localSheetId="33">#REF!</definedName>
    <definedName name="福建" localSheetId="34">#REF!</definedName>
    <definedName name="福建" localSheetId="35">#REF!</definedName>
    <definedName name="福建" localSheetId="43">#REF!</definedName>
    <definedName name="福建" localSheetId="44">#REF!</definedName>
    <definedName name="福建">#REF!</definedName>
    <definedName name="福建地区" localSheetId="13">#REF!</definedName>
    <definedName name="福建地区" localSheetId="14">#REF!</definedName>
    <definedName name="福建地区" localSheetId="28">#REF!</definedName>
    <definedName name="福建地区" localSheetId="29">#REF!</definedName>
    <definedName name="福建地区" localSheetId="30">#REF!</definedName>
    <definedName name="福建地区" localSheetId="31">#REF!</definedName>
    <definedName name="福建地区" localSheetId="32">#REF!</definedName>
    <definedName name="福建地区" localSheetId="33">#REF!</definedName>
    <definedName name="福建地区" localSheetId="34">#REF!</definedName>
    <definedName name="福建地区" localSheetId="35">#REF!</definedName>
    <definedName name="福建地区" localSheetId="43">#REF!</definedName>
    <definedName name="福建地区" localSheetId="44">#REF!</definedName>
    <definedName name="福建地区">#REF!</definedName>
    <definedName name="附表" localSheetId="13">#REF!</definedName>
    <definedName name="附表" localSheetId="14">#REF!</definedName>
    <definedName name="附表" localSheetId="25">#REF!</definedName>
    <definedName name="附表" localSheetId="28">#REF!</definedName>
    <definedName name="附表" localSheetId="29">#REF!</definedName>
    <definedName name="附表" localSheetId="30">#REF!</definedName>
    <definedName name="附表" localSheetId="31">#REF!</definedName>
    <definedName name="附表" localSheetId="32">#REF!</definedName>
    <definedName name="附表" localSheetId="33">#REF!</definedName>
    <definedName name="附表" localSheetId="34">#REF!</definedName>
    <definedName name="附表" localSheetId="35">#REF!</definedName>
    <definedName name="附表">#REF!</definedName>
    <definedName name="广东" localSheetId="13">#REF!</definedName>
    <definedName name="广东" localSheetId="14">#REF!</definedName>
    <definedName name="广东" localSheetId="28">#REF!</definedName>
    <definedName name="广东" localSheetId="29">#REF!</definedName>
    <definedName name="广东" localSheetId="30">#REF!</definedName>
    <definedName name="广东" localSheetId="31">#REF!</definedName>
    <definedName name="广东" localSheetId="32">#REF!</definedName>
    <definedName name="广东" localSheetId="33">#REF!</definedName>
    <definedName name="广东" localSheetId="34">#REF!</definedName>
    <definedName name="广东" localSheetId="35">#REF!</definedName>
    <definedName name="广东" localSheetId="43">#REF!</definedName>
    <definedName name="广东" localSheetId="44">#REF!</definedName>
    <definedName name="广东">#REF!</definedName>
    <definedName name="广东地区" localSheetId="13">#REF!</definedName>
    <definedName name="广东地区" localSheetId="14">#REF!</definedName>
    <definedName name="广东地区" localSheetId="28">#REF!</definedName>
    <definedName name="广东地区" localSheetId="29">#REF!</definedName>
    <definedName name="广东地区" localSheetId="30">#REF!</definedName>
    <definedName name="广东地区" localSheetId="31">#REF!</definedName>
    <definedName name="广东地区" localSheetId="32">#REF!</definedName>
    <definedName name="广东地区" localSheetId="33">#REF!</definedName>
    <definedName name="广东地区" localSheetId="34">#REF!</definedName>
    <definedName name="广东地区" localSheetId="35">#REF!</definedName>
    <definedName name="广东地区" localSheetId="43">#REF!</definedName>
    <definedName name="广东地区" localSheetId="44">#REF!</definedName>
    <definedName name="广东地区">#REF!</definedName>
    <definedName name="广西" localSheetId="13">#REF!</definedName>
    <definedName name="广西" localSheetId="14">#REF!</definedName>
    <definedName name="广西" localSheetId="28">#REF!</definedName>
    <definedName name="广西" localSheetId="29">#REF!</definedName>
    <definedName name="广西" localSheetId="30">#REF!</definedName>
    <definedName name="广西" localSheetId="31">#REF!</definedName>
    <definedName name="广西" localSheetId="32">#REF!</definedName>
    <definedName name="广西" localSheetId="33">#REF!</definedName>
    <definedName name="广西" localSheetId="34">#REF!</definedName>
    <definedName name="广西" localSheetId="35">#REF!</definedName>
    <definedName name="广西" localSheetId="43">#REF!</definedName>
    <definedName name="广西" localSheetId="44">#REF!</definedName>
    <definedName name="广西">#REF!</definedName>
    <definedName name="贵州" localSheetId="13">#REF!</definedName>
    <definedName name="贵州" localSheetId="14">#REF!</definedName>
    <definedName name="贵州" localSheetId="28">#REF!</definedName>
    <definedName name="贵州" localSheetId="29">#REF!</definedName>
    <definedName name="贵州" localSheetId="30">#REF!</definedName>
    <definedName name="贵州" localSheetId="31">#REF!</definedName>
    <definedName name="贵州" localSheetId="32">#REF!</definedName>
    <definedName name="贵州" localSheetId="33">#REF!</definedName>
    <definedName name="贵州" localSheetId="34">#REF!</definedName>
    <definedName name="贵州" localSheetId="35">#REF!</definedName>
    <definedName name="贵州" localSheetId="43">#REF!</definedName>
    <definedName name="贵州" localSheetId="44">#REF!</definedName>
    <definedName name="贵州">#REF!</definedName>
    <definedName name="哈哈哈哈" localSheetId="13">#REF!</definedName>
    <definedName name="哈哈哈哈" localSheetId="14">#REF!</definedName>
    <definedName name="哈哈哈哈" localSheetId="28">#REF!</definedName>
    <definedName name="哈哈哈哈" localSheetId="29">#REF!</definedName>
    <definedName name="哈哈哈哈" localSheetId="30">#REF!</definedName>
    <definedName name="哈哈哈哈" localSheetId="31">#REF!</definedName>
    <definedName name="哈哈哈哈" localSheetId="32">#REF!</definedName>
    <definedName name="哈哈哈哈" localSheetId="33">#REF!</definedName>
    <definedName name="哈哈哈哈" localSheetId="34">#REF!</definedName>
    <definedName name="哈哈哈哈" localSheetId="35">#REF!</definedName>
    <definedName name="哈哈哈哈">#REF!</definedName>
    <definedName name="海南" localSheetId="13">#REF!</definedName>
    <definedName name="海南" localSheetId="14">#REF!</definedName>
    <definedName name="海南" localSheetId="28">#REF!</definedName>
    <definedName name="海南" localSheetId="29">#REF!</definedName>
    <definedName name="海南" localSheetId="30">#REF!</definedName>
    <definedName name="海南" localSheetId="31">#REF!</definedName>
    <definedName name="海南" localSheetId="32">#REF!</definedName>
    <definedName name="海南" localSheetId="33">#REF!</definedName>
    <definedName name="海南" localSheetId="34">#REF!</definedName>
    <definedName name="海南" localSheetId="35">#REF!</definedName>
    <definedName name="海南" localSheetId="43">#REF!</definedName>
    <definedName name="海南" localSheetId="44">#REF!</definedName>
    <definedName name="海南">#REF!</definedName>
    <definedName name="河北" localSheetId="13">#REF!</definedName>
    <definedName name="河北" localSheetId="14">#REF!</definedName>
    <definedName name="河北" localSheetId="28">#REF!</definedName>
    <definedName name="河北" localSheetId="29">#REF!</definedName>
    <definedName name="河北" localSheetId="30">#REF!</definedName>
    <definedName name="河北" localSheetId="31">#REF!</definedName>
    <definedName name="河北" localSheetId="32">#REF!</definedName>
    <definedName name="河北" localSheetId="33">#REF!</definedName>
    <definedName name="河北" localSheetId="34">#REF!</definedName>
    <definedName name="河北" localSheetId="35">#REF!</definedName>
    <definedName name="河北" localSheetId="43">#REF!</definedName>
    <definedName name="河北" localSheetId="44">#REF!</definedName>
    <definedName name="河北">#REF!</definedName>
    <definedName name="河南" localSheetId="13">#REF!</definedName>
    <definedName name="河南" localSheetId="14">#REF!</definedName>
    <definedName name="河南" localSheetId="28">#REF!</definedName>
    <definedName name="河南" localSheetId="29">#REF!</definedName>
    <definedName name="河南" localSheetId="30">#REF!</definedName>
    <definedName name="河南" localSheetId="31">#REF!</definedName>
    <definedName name="河南" localSheetId="32">#REF!</definedName>
    <definedName name="河南" localSheetId="33">#REF!</definedName>
    <definedName name="河南" localSheetId="34">#REF!</definedName>
    <definedName name="河南" localSheetId="35">#REF!</definedName>
    <definedName name="河南" localSheetId="43">#REF!</definedName>
    <definedName name="河南" localSheetId="44">#REF!</definedName>
    <definedName name="河南">#REF!</definedName>
    <definedName name="黑龙江" localSheetId="13">#REF!</definedName>
    <definedName name="黑龙江" localSheetId="14">#REF!</definedName>
    <definedName name="黑龙江" localSheetId="28">#REF!</definedName>
    <definedName name="黑龙江" localSheetId="29">#REF!</definedName>
    <definedName name="黑龙江" localSheetId="30">#REF!</definedName>
    <definedName name="黑龙江" localSheetId="31">#REF!</definedName>
    <definedName name="黑龙江" localSheetId="32">#REF!</definedName>
    <definedName name="黑龙江" localSheetId="33">#REF!</definedName>
    <definedName name="黑龙江" localSheetId="34">#REF!</definedName>
    <definedName name="黑龙江" localSheetId="35">#REF!</definedName>
    <definedName name="黑龙江" localSheetId="43">#REF!</definedName>
    <definedName name="黑龙江" localSheetId="44">#REF!</definedName>
    <definedName name="黑龙江">#REF!</definedName>
    <definedName name="湖北" localSheetId="13">#REF!</definedName>
    <definedName name="湖北" localSheetId="14">#REF!</definedName>
    <definedName name="湖北" localSheetId="28">#REF!</definedName>
    <definedName name="湖北" localSheetId="29">#REF!</definedName>
    <definedName name="湖北" localSheetId="30">#REF!</definedName>
    <definedName name="湖北" localSheetId="31">#REF!</definedName>
    <definedName name="湖北" localSheetId="32">#REF!</definedName>
    <definedName name="湖北" localSheetId="33">#REF!</definedName>
    <definedName name="湖北" localSheetId="34">#REF!</definedName>
    <definedName name="湖北" localSheetId="35">#REF!</definedName>
    <definedName name="湖北" localSheetId="43">#REF!</definedName>
    <definedName name="湖北" localSheetId="44">#REF!</definedName>
    <definedName name="湖北">#REF!</definedName>
    <definedName name="湖南" localSheetId="13">#REF!</definedName>
    <definedName name="湖南" localSheetId="14">#REF!</definedName>
    <definedName name="湖南" localSheetId="28">#REF!</definedName>
    <definedName name="湖南" localSheetId="29">#REF!</definedName>
    <definedName name="湖南" localSheetId="30">#REF!</definedName>
    <definedName name="湖南" localSheetId="31">#REF!</definedName>
    <definedName name="湖南" localSheetId="32">#REF!</definedName>
    <definedName name="湖南" localSheetId="33">#REF!</definedName>
    <definedName name="湖南" localSheetId="34">#REF!</definedName>
    <definedName name="湖南" localSheetId="35">#REF!</definedName>
    <definedName name="湖南" localSheetId="43">#REF!</definedName>
    <definedName name="湖南" localSheetId="44">#REF!</definedName>
    <definedName name="湖南">#REF!</definedName>
    <definedName name="汇率" localSheetId="13">#REF!</definedName>
    <definedName name="汇率" localSheetId="14">#REF!</definedName>
    <definedName name="汇率" localSheetId="28">#REF!</definedName>
    <definedName name="汇率" localSheetId="29">#REF!</definedName>
    <definedName name="汇率" localSheetId="30">#REF!</definedName>
    <definedName name="汇率" localSheetId="31">#REF!</definedName>
    <definedName name="汇率" localSheetId="32">#REF!</definedName>
    <definedName name="汇率" localSheetId="33">#REF!</definedName>
    <definedName name="汇率" localSheetId="34">#REF!</definedName>
    <definedName name="汇率" localSheetId="35">#REF!</definedName>
    <definedName name="汇率">#REF!</definedName>
    <definedName name="吉林" localSheetId="13">#REF!</definedName>
    <definedName name="吉林" localSheetId="14">#REF!</definedName>
    <definedName name="吉林" localSheetId="28">#REF!</definedName>
    <definedName name="吉林" localSheetId="29">#REF!</definedName>
    <definedName name="吉林" localSheetId="30">#REF!</definedName>
    <definedName name="吉林" localSheetId="31">#REF!</definedName>
    <definedName name="吉林" localSheetId="32">#REF!</definedName>
    <definedName name="吉林" localSheetId="33">#REF!</definedName>
    <definedName name="吉林" localSheetId="34">#REF!</definedName>
    <definedName name="吉林" localSheetId="35">#REF!</definedName>
    <definedName name="吉林" localSheetId="43">#REF!</definedName>
    <definedName name="吉林" localSheetId="44">#REF!</definedName>
    <definedName name="吉林">#REF!</definedName>
    <definedName name="江苏" localSheetId="13">#REF!</definedName>
    <definedName name="江苏" localSheetId="14">#REF!</definedName>
    <definedName name="江苏" localSheetId="28">#REF!</definedName>
    <definedName name="江苏" localSheetId="29">#REF!</definedName>
    <definedName name="江苏" localSheetId="30">#REF!</definedName>
    <definedName name="江苏" localSheetId="31">#REF!</definedName>
    <definedName name="江苏" localSheetId="32">#REF!</definedName>
    <definedName name="江苏" localSheetId="33">#REF!</definedName>
    <definedName name="江苏" localSheetId="34">#REF!</definedName>
    <definedName name="江苏" localSheetId="35">#REF!</definedName>
    <definedName name="江苏" localSheetId="43">#REF!</definedName>
    <definedName name="江苏" localSheetId="44">#REF!</definedName>
    <definedName name="江苏">#REF!</definedName>
    <definedName name="江西" localSheetId="13">#REF!</definedName>
    <definedName name="江西" localSheetId="14">#REF!</definedName>
    <definedName name="江西" localSheetId="28">#REF!</definedName>
    <definedName name="江西" localSheetId="29">#REF!</definedName>
    <definedName name="江西" localSheetId="30">#REF!</definedName>
    <definedName name="江西" localSheetId="31">#REF!</definedName>
    <definedName name="江西" localSheetId="32">#REF!</definedName>
    <definedName name="江西" localSheetId="33">#REF!</definedName>
    <definedName name="江西" localSheetId="34">#REF!</definedName>
    <definedName name="江西" localSheetId="35">#REF!</definedName>
    <definedName name="江西" localSheetId="43">#REF!</definedName>
    <definedName name="江西" localSheetId="44">#REF!</definedName>
    <definedName name="江西">#REF!</definedName>
    <definedName name="啦啦啦" localSheetId="13">#REF!</definedName>
    <definedName name="啦啦啦" localSheetId="14">#REF!</definedName>
    <definedName name="啦啦啦" localSheetId="28">#REF!</definedName>
    <definedName name="啦啦啦" localSheetId="29">#REF!</definedName>
    <definedName name="啦啦啦" localSheetId="30">#REF!</definedName>
    <definedName name="啦啦啦" localSheetId="31">#REF!</definedName>
    <definedName name="啦啦啦" localSheetId="32">#REF!</definedName>
    <definedName name="啦啦啦" localSheetId="33">#REF!</definedName>
    <definedName name="啦啦啦" localSheetId="34">#REF!</definedName>
    <definedName name="啦啦啦" localSheetId="35">#REF!</definedName>
    <definedName name="啦啦啦">#REF!</definedName>
    <definedName name="了" localSheetId="13">#REF!</definedName>
    <definedName name="了" localSheetId="14">#REF!</definedName>
    <definedName name="了" localSheetId="28">#REF!</definedName>
    <definedName name="了" localSheetId="29">#REF!</definedName>
    <definedName name="了" localSheetId="30">#REF!</definedName>
    <definedName name="了" localSheetId="31">#REF!</definedName>
    <definedName name="了" localSheetId="32">#REF!</definedName>
    <definedName name="了" localSheetId="33">#REF!</definedName>
    <definedName name="了" localSheetId="34">#REF!</definedName>
    <definedName name="了" localSheetId="35">#REF!</definedName>
    <definedName name="了">#REF!</definedName>
    <definedName name="辽宁" localSheetId="13">#REF!</definedName>
    <definedName name="辽宁" localSheetId="14">#REF!</definedName>
    <definedName name="辽宁" localSheetId="28">#REF!</definedName>
    <definedName name="辽宁" localSheetId="29">#REF!</definedName>
    <definedName name="辽宁" localSheetId="30">#REF!</definedName>
    <definedName name="辽宁" localSheetId="31">#REF!</definedName>
    <definedName name="辽宁" localSheetId="32">#REF!</definedName>
    <definedName name="辽宁" localSheetId="33">#REF!</definedName>
    <definedName name="辽宁" localSheetId="34">#REF!</definedName>
    <definedName name="辽宁" localSheetId="35">#REF!</definedName>
    <definedName name="辽宁" localSheetId="43">#REF!</definedName>
    <definedName name="辽宁" localSheetId="44">#REF!</definedName>
    <definedName name="辽宁">#REF!</definedName>
    <definedName name="辽宁地区" localSheetId="13">#REF!</definedName>
    <definedName name="辽宁地区" localSheetId="14">#REF!</definedName>
    <definedName name="辽宁地区" localSheetId="28">#REF!</definedName>
    <definedName name="辽宁地区" localSheetId="29">#REF!</definedName>
    <definedName name="辽宁地区" localSheetId="30">#REF!</definedName>
    <definedName name="辽宁地区" localSheetId="31">#REF!</definedName>
    <definedName name="辽宁地区" localSheetId="32">#REF!</definedName>
    <definedName name="辽宁地区" localSheetId="33">#REF!</definedName>
    <definedName name="辽宁地区" localSheetId="34">#REF!</definedName>
    <definedName name="辽宁地区" localSheetId="35">#REF!</definedName>
    <definedName name="辽宁地区" localSheetId="43">#REF!</definedName>
    <definedName name="辽宁地区" localSheetId="44">#REF!</definedName>
    <definedName name="辽宁地区">#REF!</definedName>
    <definedName name="么么么么" localSheetId="13">#REF!</definedName>
    <definedName name="么么么么" localSheetId="14">#REF!</definedName>
    <definedName name="么么么么" localSheetId="28">#REF!</definedName>
    <definedName name="么么么么" localSheetId="29">#REF!</definedName>
    <definedName name="么么么么" localSheetId="30">#REF!</definedName>
    <definedName name="么么么么" localSheetId="31">#REF!</definedName>
    <definedName name="么么么么" localSheetId="32">#REF!</definedName>
    <definedName name="么么么么" localSheetId="33">#REF!</definedName>
    <definedName name="么么么么" localSheetId="34">#REF!</definedName>
    <definedName name="么么么么" localSheetId="35">#REF!</definedName>
    <definedName name="么么么么">#REF!</definedName>
    <definedName name="内蒙" localSheetId="13">#REF!</definedName>
    <definedName name="内蒙" localSheetId="14">#REF!</definedName>
    <definedName name="内蒙" localSheetId="28">#REF!</definedName>
    <definedName name="内蒙" localSheetId="29">#REF!</definedName>
    <definedName name="内蒙" localSheetId="30">#REF!</definedName>
    <definedName name="内蒙" localSheetId="31">#REF!</definedName>
    <definedName name="内蒙" localSheetId="32">#REF!</definedName>
    <definedName name="内蒙" localSheetId="33">#REF!</definedName>
    <definedName name="内蒙" localSheetId="34">#REF!</definedName>
    <definedName name="内蒙" localSheetId="35">#REF!</definedName>
    <definedName name="内蒙" localSheetId="43">#REF!</definedName>
    <definedName name="内蒙" localSheetId="44">#REF!</definedName>
    <definedName name="内蒙">#REF!</definedName>
    <definedName name="你" localSheetId="13">#REF!</definedName>
    <definedName name="你" localSheetId="14">#REF!</definedName>
    <definedName name="你" localSheetId="28">#REF!</definedName>
    <definedName name="你" localSheetId="29">#REF!</definedName>
    <definedName name="你" localSheetId="30">#REF!</definedName>
    <definedName name="你" localSheetId="31">#REF!</definedName>
    <definedName name="你" localSheetId="32">#REF!</definedName>
    <definedName name="你" localSheetId="33">#REF!</definedName>
    <definedName name="你" localSheetId="34">#REF!</definedName>
    <definedName name="你" localSheetId="35">#REF!</definedName>
    <definedName name="你">#REF!</definedName>
    <definedName name="宁波" localSheetId="13">#REF!</definedName>
    <definedName name="宁波" localSheetId="14">#REF!</definedName>
    <definedName name="宁波" localSheetId="28">#REF!</definedName>
    <definedName name="宁波" localSheetId="29">#REF!</definedName>
    <definedName name="宁波" localSheetId="30">#REF!</definedName>
    <definedName name="宁波" localSheetId="31">#REF!</definedName>
    <definedName name="宁波" localSheetId="32">#REF!</definedName>
    <definedName name="宁波" localSheetId="33">#REF!</definedName>
    <definedName name="宁波" localSheetId="34">#REF!</definedName>
    <definedName name="宁波" localSheetId="35">#REF!</definedName>
    <definedName name="宁波" localSheetId="43">#REF!</definedName>
    <definedName name="宁波" localSheetId="44">#REF!</definedName>
    <definedName name="宁波">#REF!</definedName>
    <definedName name="宁夏" localSheetId="13">#REF!</definedName>
    <definedName name="宁夏" localSheetId="14">#REF!</definedName>
    <definedName name="宁夏" localSheetId="28">#REF!</definedName>
    <definedName name="宁夏" localSheetId="29">#REF!</definedName>
    <definedName name="宁夏" localSheetId="30">#REF!</definedName>
    <definedName name="宁夏" localSheetId="31">#REF!</definedName>
    <definedName name="宁夏" localSheetId="32">#REF!</definedName>
    <definedName name="宁夏" localSheetId="33">#REF!</definedName>
    <definedName name="宁夏" localSheetId="34">#REF!</definedName>
    <definedName name="宁夏" localSheetId="35">#REF!</definedName>
    <definedName name="宁夏" localSheetId="43">#REF!</definedName>
    <definedName name="宁夏" localSheetId="44">#REF!</definedName>
    <definedName name="宁夏">#REF!</definedName>
    <definedName name="悄悄" localSheetId="13">#REF!</definedName>
    <definedName name="悄悄" localSheetId="14">#REF!</definedName>
    <definedName name="悄悄" localSheetId="28">#REF!</definedName>
    <definedName name="悄悄" localSheetId="29">#REF!</definedName>
    <definedName name="悄悄" localSheetId="30">#REF!</definedName>
    <definedName name="悄悄" localSheetId="31">#REF!</definedName>
    <definedName name="悄悄" localSheetId="32">#REF!</definedName>
    <definedName name="悄悄" localSheetId="33">#REF!</definedName>
    <definedName name="悄悄" localSheetId="34">#REF!</definedName>
    <definedName name="悄悄" localSheetId="35">#REF!</definedName>
    <definedName name="悄悄">#REF!</definedName>
    <definedName name="青岛" localSheetId="13">#REF!</definedName>
    <definedName name="青岛" localSheetId="14">#REF!</definedName>
    <definedName name="青岛" localSheetId="28">#REF!</definedName>
    <definedName name="青岛" localSheetId="29">#REF!</definedName>
    <definedName name="青岛" localSheetId="30">#REF!</definedName>
    <definedName name="青岛" localSheetId="31">#REF!</definedName>
    <definedName name="青岛" localSheetId="32">#REF!</definedName>
    <definedName name="青岛" localSheetId="33">#REF!</definedName>
    <definedName name="青岛" localSheetId="34">#REF!</definedName>
    <definedName name="青岛" localSheetId="35">#REF!</definedName>
    <definedName name="青岛" localSheetId="43">#REF!</definedName>
    <definedName name="青岛" localSheetId="44">#REF!</definedName>
    <definedName name="青岛">#REF!</definedName>
    <definedName name="青海" localSheetId="13">#REF!</definedName>
    <definedName name="青海" localSheetId="14">#REF!</definedName>
    <definedName name="青海" localSheetId="28">#REF!</definedName>
    <definedName name="青海" localSheetId="29">#REF!</definedName>
    <definedName name="青海" localSheetId="30">#REF!</definedName>
    <definedName name="青海" localSheetId="31">#REF!</definedName>
    <definedName name="青海" localSheetId="32">#REF!</definedName>
    <definedName name="青海" localSheetId="33">#REF!</definedName>
    <definedName name="青海" localSheetId="34">#REF!</definedName>
    <definedName name="青海" localSheetId="35">#REF!</definedName>
    <definedName name="青海" localSheetId="43">#REF!</definedName>
    <definedName name="青海" localSheetId="44">#REF!</definedName>
    <definedName name="青海">#REF!</definedName>
    <definedName name="全国收入累计">#N/A</definedName>
    <definedName name="日日日" localSheetId="13">#REF!</definedName>
    <definedName name="日日日" localSheetId="14">#REF!</definedName>
    <definedName name="日日日" localSheetId="28">#REF!</definedName>
    <definedName name="日日日" localSheetId="29">#REF!</definedName>
    <definedName name="日日日" localSheetId="30">#REF!</definedName>
    <definedName name="日日日" localSheetId="31">#REF!</definedName>
    <definedName name="日日日" localSheetId="32">#REF!</definedName>
    <definedName name="日日日" localSheetId="33">#REF!</definedName>
    <definedName name="日日日" localSheetId="34">#REF!</definedName>
    <definedName name="日日日" localSheetId="35">#REF!</definedName>
    <definedName name="日日日">#REF!</definedName>
    <definedName name="厦门" localSheetId="13">#REF!</definedName>
    <definedName name="厦门" localSheetId="14">#REF!</definedName>
    <definedName name="厦门" localSheetId="28">#REF!</definedName>
    <definedName name="厦门" localSheetId="29">#REF!</definedName>
    <definedName name="厦门" localSheetId="30">#REF!</definedName>
    <definedName name="厦门" localSheetId="31">#REF!</definedName>
    <definedName name="厦门" localSheetId="32">#REF!</definedName>
    <definedName name="厦门" localSheetId="33">#REF!</definedName>
    <definedName name="厦门" localSheetId="34">#REF!</definedName>
    <definedName name="厦门" localSheetId="35">#REF!</definedName>
    <definedName name="厦门" localSheetId="43">#REF!</definedName>
    <definedName name="厦门" localSheetId="44">#REF!</definedName>
    <definedName name="厦门">#REF!</definedName>
    <definedName name="山东" localSheetId="13">#REF!</definedName>
    <definedName name="山东" localSheetId="14">#REF!</definedName>
    <definedName name="山东" localSheetId="28">#REF!</definedName>
    <definedName name="山东" localSheetId="29">#REF!</definedName>
    <definedName name="山东" localSheetId="30">#REF!</definedName>
    <definedName name="山东" localSheetId="31">#REF!</definedName>
    <definedName name="山东" localSheetId="32">#REF!</definedName>
    <definedName name="山东" localSheetId="33">#REF!</definedName>
    <definedName name="山东" localSheetId="34">#REF!</definedName>
    <definedName name="山东" localSheetId="35">#REF!</definedName>
    <definedName name="山东" localSheetId="43">#REF!</definedName>
    <definedName name="山东" localSheetId="44">#REF!</definedName>
    <definedName name="山东">#REF!</definedName>
    <definedName name="山东地区" localSheetId="13">#REF!</definedName>
    <definedName name="山东地区" localSheetId="14">#REF!</definedName>
    <definedName name="山东地区" localSheetId="28">#REF!</definedName>
    <definedName name="山东地区" localSheetId="29">#REF!</definedName>
    <definedName name="山东地区" localSheetId="30">#REF!</definedName>
    <definedName name="山东地区" localSheetId="31">#REF!</definedName>
    <definedName name="山东地区" localSheetId="32">#REF!</definedName>
    <definedName name="山东地区" localSheetId="33">#REF!</definedName>
    <definedName name="山东地区" localSheetId="34">#REF!</definedName>
    <definedName name="山东地区" localSheetId="35">#REF!</definedName>
    <definedName name="山东地区" localSheetId="43">#REF!</definedName>
    <definedName name="山东地区" localSheetId="44">#REF!</definedName>
    <definedName name="山东地区">#REF!</definedName>
    <definedName name="山西" localSheetId="13">#REF!</definedName>
    <definedName name="山西" localSheetId="14">#REF!</definedName>
    <definedName name="山西" localSheetId="28">#REF!</definedName>
    <definedName name="山西" localSheetId="29">#REF!</definedName>
    <definedName name="山西" localSheetId="30">#REF!</definedName>
    <definedName name="山西" localSheetId="31">#REF!</definedName>
    <definedName name="山西" localSheetId="32">#REF!</definedName>
    <definedName name="山西" localSheetId="33">#REF!</definedName>
    <definedName name="山西" localSheetId="34">#REF!</definedName>
    <definedName name="山西" localSheetId="35">#REF!</definedName>
    <definedName name="山西" localSheetId="43">#REF!</definedName>
    <definedName name="山西" localSheetId="44">#REF!</definedName>
    <definedName name="山西">#REF!</definedName>
    <definedName name="陕西" localSheetId="13">#REF!</definedName>
    <definedName name="陕西" localSheetId="14">#REF!</definedName>
    <definedName name="陕西" localSheetId="28">#REF!</definedName>
    <definedName name="陕西" localSheetId="29">#REF!</definedName>
    <definedName name="陕西" localSheetId="30">#REF!</definedName>
    <definedName name="陕西" localSheetId="31">#REF!</definedName>
    <definedName name="陕西" localSheetId="32">#REF!</definedName>
    <definedName name="陕西" localSheetId="33">#REF!</definedName>
    <definedName name="陕西" localSheetId="34">#REF!</definedName>
    <definedName name="陕西" localSheetId="35">#REF!</definedName>
    <definedName name="陕西" localSheetId="43">#REF!</definedName>
    <definedName name="陕西" localSheetId="44">#REF!</definedName>
    <definedName name="陕西">#REF!</definedName>
    <definedName name="上海" localSheetId="13">#REF!</definedName>
    <definedName name="上海" localSheetId="14">#REF!</definedName>
    <definedName name="上海" localSheetId="28">#REF!</definedName>
    <definedName name="上海" localSheetId="29">#REF!</definedName>
    <definedName name="上海" localSheetId="30">#REF!</definedName>
    <definedName name="上海" localSheetId="31">#REF!</definedName>
    <definedName name="上海" localSheetId="32">#REF!</definedName>
    <definedName name="上海" localSheetId="33">#REF!</definedName>
    <definedName name="上海" localSheetId="34">#REF!</definedName>
    <definedName name="上海" localSheetId="35">#REF!</definedName>
    <definedName name="上海" localSheetId="43">#REF!</definedName>
    <definedName name="上海" localSheetId="44">#REF!</definedName>
    <definedName name="上海">#REF!</definedName>
    <definedName name="深圳" localSheetId="13">#REF!</definedName>
    <definedName name="深圳" localSheetId="14">#REF!</definedName>
    <definedName name="深圳" localSheetId="28">#REF!</definedName>
    <definedName name="深圳" localSheetId="29">#REF!</definedName>
    <definedName name="深圳" localSheetId="30">#REF!</definedName>
    <definedName name="深圳" localSheetId="31">#REF!</definedName>
    <definedName name="深圳" localSheetId="32">#REF!</definedName>
    <definedName name="深圳" localSheetId="33">#REF!</definedName>
    <definedName name="深圳" localSheetId="34">#REF!</definedName>
    <definedName name="深圳" localSheetId="35">#REF!</definedName>
    <definedName name="深圳" localSheetId="43">#REF!</definedName>
    <definedName name="深圳" localSheetId="44">#REF!</definedName>
    <definedName name="深圳">#REF!</definedName>
    <definedName name="生产列1" localSheetId="13">#REF!</definedName>
    <definedName name="生产列1" localSheetId="14">#REF!</definedName>
    <definedName name="生产列1" localSheetId="28">#REF!</definedName>
    <definedName name="生产列1" localSheetId="29">#REF!</definedName>
    <definedName name="生产列1" localSheetId="30">#REF!</definedName>
    <definedName name="生产列1" localSheetId="31">#REF!</definedName>
    <definedName name="生产列1" localSheetId="32">#REF!</definedName>
    <definedName name="生产列1" localSheetId="33">#REF!</definedName>
    <definedName name="生产列1" localSheetId="34">#REF!</definedName>
    <definedName name="生产列1" localSheetId="35">#REF!</definedName>
    <definedName name="生产列1">#REF!</definedName>
    <definedName name="生产列11" localSheetId="13">#REF!</definedName>
    <definedName name="生产列11" localSheetId="14">#REF!</definedName>
    <definedName name="生产列11" localSheetId="28">#REF!</definedName>
    <definedName name="生产列11" localSheetId="29">#REF!</definedName>
    <definedName name="生产列11" localSheetId="30">#REF!</definedName>
    <definedName name="生产列11" localSheetId="31">#REF!</definedName>
    <definedName name="生产列11" localSheetId="32">#REF!</definedName>
    <definedName name="生产列11" localSheetId="33">#REF!</definedName>
    <definedName name="生产列11" localSheetId="34">#REF!</definedName>
    <definedName name="生产列11" localSheetId="35">#REF!</definedName>
    <definedName name="生产列11">#REF!</definedName>
    <definedName name="生产列15" localSheetId="13">#REF!</definedName>
    <definedName name="生产列15" localSheetId="14">#REF!</definedName>
    <definedName name="生产列15" localSheetId="28">#REF!</definedName>
    <definedName name="生产列15" localSheetId="29">#REF!</definedName>
    <definedName name="生产列15" localSheetId="30">#REF!</definedName>
    <definedName name="生产列15" localSheetId="31">#REF!</definedName>
    <definedName name="生产列15" localSheetId="32">#REF!</definedName>
    <definedName name="生产列15" localSheetId="33">#REF!</definedName>
    <definedName name="生产列15" localSheetId="34">#REF!</definedName>
    <definedName name="生产列15" localSheetId="35">#REF!</definedName>
    <definedName name="生产列15">#REF!</definedName>
    <definedName name="生产列16" localSheetId="13">#REF!</definedName>
    <definedName name="生产列16" localSheetId="14">#REF!</definedName>
    <definedName name="生产列16" localSheetId="28">#REF!</definedName>
    <definedName name="生产列16" localSheetId="29">#REF!</definedName>
    <definedName name="生产列16" localSheetId="30">#REF!</definedName>
    <definedName name="生产列16" localSheetId="31">#REF!</definedName>
    <definedName name="生产列16" localSheetId="32">#REF!</definedName>
    <definedName name="生产列16" localSheetId="33">#REF!</definedName>
    <definedName name="生产列16" localSheetId="34">#REF!</definedName>
    <definedName name="生产列16" localSheetId="35">#REF!</definedName>
    <definedName name="生产列16">#REF!</definedName>
    <definedName name="生产列17" localSheetId="13">#REF!</definedName>
    <definedName name="生产列17" localSheetId="14">#REF!</definedName>
    <definedName name="生产列17" localSheetId="28">#REF!</definedName>
    <definedName name="生产列17" localSheetId="29">#REF!</definedName>
    <definedName name="生产列17" localSheetId="30">#REF!</definedName>
    <definedName name="生产列17" localSheetId="31">#REF!</definedName>
    <definedName name="生产列17" localSheetId="32">#REF!</definedName>
    <definedName name="生产列17" localSheetId="33">#REF!</definedName>
    <definedName name="生产列17" localSheetId="34">#REF!</definedName>
    <definedName name="生产列17" localSheetId="35">#REF!</definedName>
    <definedName name="生产列17">#REF!</definedName>
    <definedName name="生产列19" localSheetId="13">#REF!</definedName>
    <definedName name="生产列19" localSheetId="14">#REF!</definedName>
    <definedName name="生产列19" localSheetId="28">#REF!</definedName>
    <definedName name="生产列19" localSheetId="29">#REF!</definedName>
    <definedName name="生产列19" localSheetId="30">#REF!</definedName>
    <definedName name="生产列19" localSheetId="31">#REF!</definedName>
    <definedName name="生产列19" localSheetId="32">#REF!</definedName>
    <definedName name="生产列19" localSheetId="33">#REF!</definedName>
    <definedName name="生产列19" localSheetId="34">#REF!</definedName>
    <definedName name="生产列19" localSheetId="35">#REF!</definedName>
    <definedName name="生产列19">#REF!</definedName>
    <definedName name="生产列2" localSheetId="13">#REF!</definedName>
    <definedName name="生产列2" localSheetId="14">#REF!</definedName>
    <definedName name="生产列2" localSheetId="28">#REF!</definedName>
    <definedName name="生产列2" localSheetId="29">#REF!</definedName>
    <definedName name="生产列2" localSheetId="30">#REF!</definedName>
    <definedName name="生产列2" localSheetId="31">#REF!</definedName>
    <definedName name="生产列2" localSheetId="32">#REF!</definedName>
    <definedName name="生产列2" localSheetId="33">#REF!</definedName>
    <definedName name="生产列2" localSheetId="34">#REF!</definedName>
    <definedName name="生产列2" localSheetId="35">#REF!</definedName>
    <definedName name="生产列2">#REF!</definedName>
    <definedName name="生产列20" localSheetId="13">#REF!</definedName>
    <definedName name="生产列20" localSheetId="14">#REF!</definedName>
    <definedName name="生产列20" localSheetId="28">#REF!</definedName>
    <definedName name="生产列20" localSheetId="29">#REF!</definedName>
    <definedName name="生产列20" localSheetId="30">#REF!</definedName>
    <definedName name="生产列20" localSheetId="31">#REF!</definedName>
    <definedName name="生产列20" localSheetId="32">#REF!</definedName>
    <definedName name="生产列20" localSheetId="33">#REF!</definedName>
    <definedName name="生产列20" localSheetId="34">#REF!</definedName>
    <definedName name="生产列20" localSheetId="35">#REF!</definedName>
    <definedName name="生产列20">#REF!</definedName>
    <definedName name="生产列3" localSheetId="13">#REF!</definedName>
    <definedName name="生产列3" localSheetId="14">#REF!</definedName>
    <definedName name="生产列3" localSheetId="28">#REF!</definedName>
    <definedName name="生产列3" localSheetId="29">#REF!</definedName>
    <definedName name="生产列3" localSheetId="30">#REF!</definedName>
    <definedName name="生产列3" localSheetId="31">#REF!</definedName>
    <definedName name="生产列3" localSheetId="32">#REF!</definedName>
    <definedName name="生产列3" localSheetId="33">#REF!</definedName>
    <definedName name="生产列3" localSheetId="34">#REF!</definedName>
    <definedName name="生产列3" localSheetId="35">#REF!</definedName>
    <definedName name="生产列3">#REF!</definedName>
    <definedName name="生产列4" localSheetId="13">#REF!</definedName>
    <definedName name="生产列4" localSheetId="14">#REF!</definedName>
    <definedName name="生产列4" localSheetId="28">#REF!</definedName>
    <definedName name="生产列4" localSheetId="29">#REF!</definedName>
    <definedName name="生产列4" localSheetId="30">#REF!</definedName>
    <definedName name="生产列4" localSheetId="31">#REF!</definedName>
    <definedName name="生产列4" localSheetId="32">#REF!</definedName>
    <definedName name="生产列4" localSheetId="33">#REF!</definedName>
    <definedName name="生产列4" localSheetId="34">#REF!</definedName>
    <definedName name="生产列4" localSheetId="35">#REF!</definedName>
    <definedName name="生产列4">#REF!</definedName>
    <definedName name="生产列5" localSheetId="13">#REF!</definedName>
    <definedName name="生产列5" localSheetId="14">#REF!</definedName>
    <definedName name="生产列5" localSheetId="28">#REF!</definedName>
    <definedName name="生产列5" localSheetId="29">#REF!</definedName>
    <definedName name="生产列5" localSheetId="30">#REF!</definedName>
    <definedName name="生产列5" localSheetId="31">#REF!</definedName>
    <definedName name="生产列5" localSheetId="32">#REF!</definedName>
    <definedName name="生产列5" localSheetId="33">#REF!</definedName>
    <definedName name="生产列5" localSheetId="34">#REF!</definedName>
    <definedName name="生产列5" localSheetId="35">#REF!</definedName>
    <definedName name="生产列5">#REF!</definedName>
    <definedName name="生产列6" localSheetId="13">#REF!</definedName>
    <definedName name="生产列6" localSheetId="14">#REF!</definedName>
    <definedName name="生产列6" localSheetId="28">#REF!</definedName>
    <definedName name="生产列6" localSheetId="29">#REF!</definedName>
    <definedName name="生产列6" localSheetId="30">#REF!</definedName>
    <definedName name="生产列6" localSheetId="31">#REF!</definedName>
    <definedName name="生产列6" localSheetId="32">#REF!</definedName>
    <definedName name="生产列6" localSheetId="33">#REF!</definedName>
    <definedName name="生产列6" localSheetId="34">#REF!</definedName>
    <definedName name="生产列6" localSheetId="35">#REF!</definedName>
    <definedName name="生产列6">#REF!</definedName>
    <definedName name="生产列7" localSheetId="13">#REF!</definedName>
    <definedName name="生产列7" localSheetId="14">#REF!</definedName>
    <definedName name="生产列7" localSheetId="28">#REF!</definedName>
    <definedName name="生产列7" localSheetId="29">#REF!</definedName>
    <definedName name="生产列7" localSheetId="30">#REF!</definedName>
    <definedName name="生产列7" localSheetId="31">#REF!</definedName>
    <definedName name="生产列7" localSheetId="32">#REF!</definedName>
    <definedName name="生产列7" localSheetId="33">#REF!</definedName>
    <definedName name="生产列7" localSheetId="34">#REF!</definedName>
    <definedName name="生产列7" localSheetId="35">#REF!</definedName>
    <definedName name="生产列7">#REF!</definedName>
    <definedName name="生产列8" localSheetId="13">#REF!</definedName>
    <definedName name="生产列8" localSheetId="14">#REF!</definedName>
    <definedName name="生产列8" localSheetId="28">#REF!</definedName>
    <definedName name="生产列8" localSheetId="29">#REF!</definedName>
    <definedName name="生产列8" localSheetId="30">#REF!</definedName>
    <definedName name="生产列8" localSheetId="31">#REF!</definedName>
    <definedName name="生产列8" localSheetId="32">#REF!</definedName>
    <definedName name="生产列8" localSheetId="33">#REF!</definedName>
    <definedName name="生产列8" localSheetId="34">#REF!</definedName>
    <definedName name="生产列8" localSheetId="35">#REF!</definedName>
    <definedName name="生产列8">#REF!</definedName>
    <definedName name="生产列9" localSheetId="13">#REF!</definedName>
    <definedName name="生产列9" localSheetId="14">#REF!</definedName>
    <definedName name="生产列9" localSheetId="28">#REF!</definedName>
    <definedName name="生产列9" localSheetId="29">#REF!</definedName>
    <definedName name="生产列9" localSheetId="30">#REF!</definedName>
    <definedName name="生产列9" localSheetId="31">#REF!</definedName>
    <definedName name="生产列9" localSheetId="32">#REF!</definedName>
    <definedName name="生产列9" localSheetId="33">#REF!</definedName>
    <definedName name="生产列9" localSheetId="34">#REF!</definedName>
    <definedName name="生产列9" localSheetId="35">#REF!</definedName>
    <definedName name="生产列9">#REF!</definedName>
    <definedName name="生产期" localSheetId="13">#REF!</definedName>
    <definedName name="生产期" localSheetId="14">#REF!</definedName>
    <definedName name="生产期" localSheetId="28">#REF!</definedName>
    <definedName name="生产期" localSheetId="29">#REF!</definedName>
    <definedName name="生产期" localSheetId="30">#REF!</definedName>
    <definedName name="生产期" localSheetId="31">#REF!</definedName>
    <definedName name="生产期" localSheetId="32">#REF!</definedName>
    <definedName name="生产期" localSheetId="33">#REF!</definedName>
    <definedName name="生产期" localSheetId="34">#REF!</definedName>
    <definedName name="生产期" localSheetId="35">#REF!</definedName>
    <definedName name="生产期">#REF!</definedName>
    <definedName name="生产期1" localSheetId="13">#REF!</definedName>
    <definedName name="生产期1" localSheetId="14">#REF!</definedName>
    <definedName name="生产期1" localSheetId="28">#REF!</definedName>
    <definedName name="生产期1" localSheetId="29">#REF!</definedName>
    <definedName name="生产期1" localSheetId="30">#REF!</definedName>
    <definedName name="生产期1" localSheetId="31">#REF!</definedName>
    <definedName name="生产期1" localSheetId="32">#REF!</definedName>
    <definedName name="生产期1" localSheetId="33">#REF!</definedName>
    <definedName name="生产期1" localSheetId="34">#REF!</definedName>
    <definedName name="生产期1" localSheetId="35">#REF!</definedName>
    <definedName name="生产期1">#REF!</definedName>
    <definedName name="生产期11" localSheetId="13">#REF!</definedName>
    <definedName name="生产期11" localSheetId="14">#REF!</definedName>
    <definedName name="生产期11" localSheetId="28">#REF!</definedName>
    <definedName name="生产期11" localSheetId="29">#REF!</definedName>
    <definedName name="生产期11" localSheetId="30">#REF!</definedName>
    <definedName name="生产期11" localSheetId="31">#REF!</definedName>
    <definedName name="生产期11" localSheetId="32">#REF!</definedName>
    <definedName name="生产期11" localSheetId="33">#REF!</definedName>
    <definedName name="生产期11" localSheetId="34">#REF!</definedName>
    <definedName name="生产期11" localSheetId="35">#REF!</definedName>
    <definedName name="生产期11">#REF!</definedName>
    <definedName name="生产期15" localSheetId="13">#REF!</definedName>
    <definedName name="生产期15" localSheetId="14">#REF!</definedName>
    <definedName name="生产期15" localSheetId="28">#REF!</definedName>
    <definedName name="生产期15" localSheetId="29">#REF!</definedName>
    <definedName name="生产期15" localSheetId="30">#REF!</definedName>
    <definedName name="生产期15" localSheetId="31">#REF!</definedName>
    <definedName name="生产期15" localSheetId="32">#REF!</definedName>
    <definedName name="生产期15" localSheetId="33">#REF!</definedName>
    <definedName name="生产期15" localSheetId="34">#REF!</definedName>
    <definedName name="生产期15" localSheetId="35">#REF!</definedName>
    <definedName name="生产期15">#REF!</definedName>
    <definedName name="生产期16" localSheetId="13">#REF!</definedName>
    <definedName name="生产期16" localSheetId="14">#REF!</definedName>
    <definedName name="生产期16" localSheetId="28">#REF!</definedName>
    <definedName name="生产期16" localSheetId="29">#REF!</definedName>
    <definedName name="生产期16" localSheetId="30">#REF!</definedName>
    <definedName name="生产期16" localSheetId="31">#REF!</definedName>
    <definedName name="生产期16" localSheetId="32">#REF!</definedName>
    <definedName name="生产期16" localSheetId="33">#REF!</definedName>
    <definedName name="生产期16" localSheetId="34">#REF!</definedName>
    <definedName name="生产期16" localSheetId="35">#REF!</definedName>
    <definedName name="生产期16">#REF!</definedName>
    <definedName name="生产期17" localSheetId="13">#REF!</definedName>
    <definedName name="生产期17" localSheetId="14">#REF!</definedName>
    <definedName name="生产期17" localSheetId="28">#REF!</definedName>
    <definedName name="生产期17" localSheetId="29">#REF!</definedName>
    <definedName name="生产期17" localSheetId="30">#REF!</definedName>
    <definedName name="生产期17" localSheetId="31">#REF!</definedName>
    <definedName name="生产期17" localSheetId="32">#REF!</definedName>
    <definedName name="生产期17" localSheetId="33">#REF!</definedName>
    <definedName name="生产期17" localSheetId="34">#REF!</definedName>
    <definedName name="生产期17" localSheetId="35">#REF!</definedName>
    <definedName name="生产期17">#REF!</definedName>
    <definedName name="生产期19" localSheetId="13">#REF!</definedName>
    <definedName name="生产期19" localSheetId="14">#REF!</definedName>
    <definedName name="生产期19" localSheetId="28">#REF!</definedName>
    <definedName name="生产期19" localSheetId="29">#REF!</definedName>
    <definedName name="生产期19" localSheetId="30">#REF!</definedName>
    <definedName name="生产期19" localSheetId="31">#REF!</definedName>
    <definedName name="生产期19" localSheetId="32">#REF!</definedName>
    <definedName name="生产期19" localSheetId="33">#REF!</definedName>
    <definedName name="生产期19" localSheetId="34">#REF!</definedName>
    <definedName name="生产期19" localSheetId="35">#REF!</definedName>
    <definedName name="生产期19">#REF!</definedName>
    <definedName name="生产期2" localSheetId="13">#REF!</definedName>
    <definedName name="生产期2" localSheetId="14">#REF!</definedName>
    <definedName name="生产期2" localSheetId="28">#REF!</definedName>
    <definedName name="生产期2" localSheetId="29">#REF!</definedName>
    <definedName name="生产期2" localSheetId="30">#REF!</definedName>
    <definedName name="生产期2" localSheetId="31">#REF!</definedName>
    <definedName name="生产期2" localSheetId="32">#REF!</definedName>
    <definedName name="生产期2" localSheetId="33">#REF!</definedName>
    <definedName name="生产期2" localSheetId="34">#REF!</definedName>
    <definedName name="生产期2" localSheetId="35">#REF!</definedName>
    <definedName name="生产期2">#REF!</definedName>
    <definedName name="生产期20" localSheetId="13">#REF!</definedName>
    <definedName name="生产期20" localSheetId="14">#REF!</definedName>
    <definedName name="生产期20" localSheetId="28">#REF!</definedName>
    <definedName name="生产期20" localSheetId="29">#REF!</definedName>
    <definedName name="生产期20" localSheetId="30">#REF!</definedName>
    <definedName name="生产期20" localSheetId="31">#REF!</definedName>
    <definedName name="生产期20" localSheetId="32">#REF!</definedName>
    <definedName name="生产期20" localSheetId="33">#REF!</definedName>
    <definedName name="生产期20" localSheetId="34">#REF!</definedName>
    <definedName name="生产期20" localSheetId="35">#REF!</definedName>
    <definedName name="生产期20">#REF!</definedName>
    <definedName name="生产期3" localSheetId="13">#REF!</definedName>
    <definedName name="生产期3" localSheetId="14">#REF!</definedName>
    <definedName name="生产期3" localSheetId="28">#REF!</definedName>
    <definedName name="生产期3" localSheetId="29">#REF!</definedName>
    <definedName name="生产期3" localSheetId="30">#REF!</definedName>
    <definedName name="生产期3" localSheetId="31">#REF!</definedName>
    <definedName name="生产期3" localSheetId="32">#REF!</definedName>
    <definedName name="生产期3" localSheetId="33">#REF!</definedName>
    <definedName name="生产期3" localSheetId="34">#REF!</definedName>
    <definedName name="生产期3" localSheetId="35">#REF!</definedName>
    <definedName name="生产期3">#REF!</definedName>
    <definedName name="生产期4" localSheetId="13">#REF!</definedName>
    <definedName name="生产期4" localSheetId="14">#REF!</definedName>
    <definedName name="生产期4" localSheetId="28">#REF!</definedName>
    <definedName name="生产期4" localSheetId="29">#REF!</definedName>
    <definedName name="生产期4" localSheetId="30">#REF!</definedName>
    <definedName name="生产期4" localSheetId="31">#REF!</definedName>
    <definedName name="生产期4" localSheetId="32">#REF!</definedName>
    <definedName name="生产期4" localSheetId="33">#REF!</definedName>
    <definedName name="生产期4" localSheetId="34">#REF!</definedName>
    <definedName name="生产期4" localSheetId="35">#REF!</definedName>
    <definedName name="生产期4">#REF!</definedName>
    <definedName name="生产期5" localSheetId="13">#REF!</definedName>
    <definedName name="生产期5" localSheetId="14">#REF!</definedName>
    <definedName name="生产期5" localSheetId="28">#REF!</definedName>
    <definedName name="生产期5" localSheetId="29">#REF!</definedName>
    <definedName name="生产期5" localSheetId="30">#REF!</definedName>
    <definedName name="生产期5" localSheetId="31">#REF!</definedName>
    <definedName name="生产期5" localSheetId="32">#REF!</definedName>
    <definedName name="生产期5" localSheetId="33">#REF!</definedName>
    <definedName name="生产期5" localSheetId="34">#REF!</definedName>
    <definedName name="生产期5" localSheetId="35">#REF!</definedName>
    <definedName name="生产期5">#REF!</definedName>
    <definedName name="生产期6" localSheetId="13">#REF!</definedName>
    <definedName name="生产期6" localSheetId="14">#REF!</definedName>
    <definedName name="生产期6" localSheetId="28">#REF!</definedName>
    <definedName name="生产期6" localSheetId="29">#REF!</definedName>
    <definedName name="生产期6" localSheetId="30">#REF!</definedName>
    <definedName name="生产期6" localSheetId="31">#REF!</definedName>
    <definedName name="生产期6" localSheetId="32">#REF!</definedName>
    <definedName name="生产期6" localSheetId="33">#REF!</definedName>
    <definedName name="生产期6" localSheetId="34">#REF!</definedName>
    <definedName name="生产期6" localSheetId="35">#REF!</definedName>
    <definedName name="生产期6">#REF!</definedName>
    <definedName name="生产期7" localSheetId="13">#REF!</definedName>
    <definedName name="生产期7" localSheetId="14">#REF!</definedName>
    <definedName name="生产期7" localSheetId="28">#REF!</definedName>
    <definedName name="生产期7" localSheetId="29">#REF!</definedName>
    <definedName name="生产期7" localSheetId="30">#REF!</definedName>
    <definedName name="生产期7" localSheetId="31">#REF!</definedName>
    <definedName name="生产期7" localSheetId="32">#REF!</definedName>
    <definedName name="生产期7" localSheetId="33">#REF!</definedName>
    <definedName name="生产期7" localSheetId="34">#REF!</definedName>
    <definedName name="生产期7" localSheetId="35">#REF!</definedName>
    <definedName name="生产期7">#REF!</definedName>
    <definedName name="生产期8" localSheetId="13">#REF!</definedName>
    <definedName name="生产期8" localSheetId="14">#REF!</definedName>
    <definedName name="生产期8" localSheetId="28">#REF!</definedName>
    <definedName name="生产期8" localSheetId="29">#REF!</definedName>
    <definedName name="生产期8" localSheetId="30">#REF!</definedName>
    <definedName name="生产期8" localSheetId="31">#REF!</definedName>
    <definedName name="生产期8" localSheetId="32">#REF!</definedName>
    <definedName name="生产期8" localSheetId="33">#REF!</definedName>
    <definedName name="生产期8" localSheetId="34">#REF!</definedName>
    <definedName name="生产期8" localSheetId="35">#REF!</definedName>
    <definedName name="生产期8">#REF!</definedName>
    <definedName name="生产期9" localSheetId="13">#REF!</definedName>
    <definedName name="生产期9" localSheetId="14">#REF!</definedName>
    <definedName name="生产期9" localSheetId="28">#REF!</definedName>
    <definedName name="生产期9" localSheetId="29">#REF!</definedName>
    <definedName name="生产期9" localSheetId="30">#REF!</definedName>
    <definedName name="生产期9" localSheetId="31">#REF!</definedName>
    <definedName name="生产期9" localSheetId="32">#REF!</definedName>
    <definedName name="生产期9" localSheetId="33">#REF!</definedName>
    <definedName name="生产期9" localSheetId="34">#REF!</definedName>
    <definedName name="生产期9" localSheetId="35">#REF!</definedName>
    <definedName name="生产期9">#REF!</definedName>
    <definedName name="省级">#N/A</definedName>
    <definedName name="时代" localSheetId="13">#REF!</definedName>
    <definedName name="时代" localSheetId="14">#REF!</definedName>
    <definedName name="时代" localSheetId="28">#REF!</definedName>
    <definedName name="时代" localSheetId="29">#REF!</definedName>
    <definedName name="时代" localSheetId="30">#REF!</definedName>
    <definedName name="时代" localSheetId="31">#REF!</definedName>
    <definedName name="时代" localSheetId="32">#REF!</definedName>
    <definedName name="时代" localSheetId="33">#REF!</definedName>
    <definedName name="时代" localSheetId="34">#REF!</definedName>
    <definedName name="时代" localSheetId="35">#REF!</definedName>
    <definedName name="时代">#REF!</definedName>
    <definedName name="是" localSheetId="13">#REF!</definedName>
    <definedName name="是" localSheetId="14">#REF!</definedName>
    <definedName name="是" localSheetId="28">#REF!</definedName>
    <definedName name="是" localSheetId="29">#REF!</definedName>
    <definedName name="是" localSheetId="30">#REF!</definedName>
    <definedName name="是" localSheetId="31">#REF!</definedName>
    <definedName name="是" localSheetId="32">#REF!</definedName>
    <definedName name="是" localSheetId="33">#REF!</definedName>
    <definedName name="是" localSheetId="34">#REF!</definedName>
    <definedName name="是" localSheetId="35">#REF!</definedName>
    <definedName name="是">#REF!</definedName>
    <definedName name="是水水水水" localSheetId="13">#REF!</definedName>
    <definedName name="是水水水水" localSheetId="14">#REF!</definedName>
    <definedName name="是水水水水" localSheetId="28">#REF!</definedName>
    <definedName name="是水水水水" localSheetId="29">#REF!</definedName>
    <definedName name="是水水水水" localSheetId="30">#REF!</definedName>
    <definedName name="是水水水水" localSheetId="31">#REF!</definedName>
    <definedName name="是水水水水" localSheetId="32">#REF!</definedName>
    <definedName name="是水水水水" localSheetId="33">#REF!</definedName>
    <definedName name="是水水水水" localSheetId="34">#REF!</definedName>
    <definedName name="是水水水水" localSheetId="35">#REF!</definedName>
    <definedName name="是水水水水">#REF!</definedName>
    <definedName name="收入表">#N/A</definedName>
    <definedName name="水水水嘎嘎嘎水" localSheetId="13">#REF!</definedName>
    <definedName name="水水水嘎嘎嘎水" localSheetId="14">#REF!</definedName>
    <definedName name="水水水嘎嘎嘎水" localSheetId="28">#REF!</definedName>
    <definedName name="水水水嘎嘎嘎水" localSheetId="29">#REF!</definedName>
    <definedName name="水水水嘎嘎嘎水" localSheetId="30">#REF!</definedName>
    <definedName name="水水水嘎嘎嘎水" localSheetId="31">#REF!</definedName>
    <definedName name="水水水嘎嘎嘎水" localSheetId="32">#REF!</definedName>
    <definedName name="水水水嘎嘎嘎水" localSheetId="33">#REF!</definedName>
    <definedName name="水水水嘎嘎嘎水" localSheetId="34">#REF!</definedName>
    <definedName name="水水水嘎嘎嘎水" localSheetId="35">#REF!</definedName>
    <definedName name="水水水嘎嘎嘎水">#REF!</definedName>
    <definedName name="水水水水" localSheetId="13">#REF!</definedName>
    <definedName name="水水水水" localSheetId="14">#REF!</definedName>
    <definedName name="水水水水" localSheetId="28">#REF!</definedName>
    <definedName name="水水水水" localSheetId="29">#REF!</definedName>
    <definedName name="水水水水" localSheetId="30">#REF!</definedName>
    <definedName name="水水水水" localSheetId="31">#REF!</definedName>
    <definedName name="水水水水" localSheetId="32">#REF!</definedName>
    <definedName name="水水水水" localSheetId="33">#REF!</definedName>
    <definedName name="水水水水" localSheetId="34">#REF!</definedName>
    <definedName name="水水水水" localSheetId="35">#REF!</definedName>
    <definedName name="水水水水">#REF!</definedName>
    <definedName name="四川" localSheetId="13">#REF!</definedName>
    <definedName name="四川" localSheetId="14">#REF!</definedName>
    <definedName name="四川" localSheetId="28">#REF!</definedName>
    <definedName name="四川" localSheetId="29">#REF!</definedName>
    <definedName name="四川" localSheetId="30">#REF!</definedName>
    <definedName name="四川" localSheetId="31">#REF!</definedName>
    <definedName name="四川" localSheetId="32">#REF!</definedName>
    <definedName name="四川" localSheetId="33">#REF!</definedName>
    <definedName name="四川" localSheetId="34">#REF!</definedName>
    <definedName name="四川" localSheetId="35">#REF!</definedName>
    <definedName name="四川" localSheetId="43">#REF!</definedName>
    <definedName name="四川" localSheetId="44">#REF!</definedName>
    <definedName name="四川">#REF!</definedName>
    <definedName name="天津" localSheetId="13">#REF!</definedName>
    <definedName name="天津" localSheetId="14">#REF!</definedName>
    <definedName name="天津" localSheetId="28">#REF!</definedName>
    <definedName name="天津" localSheetId="29">#REF!</definedName>
    <definedName name="天津" localSheetId="30">#REF!</definedName>
    <definedName name="天津" localSheetId="31">#REF!</definedName>
    <definedName name="天津" localSheetId="32">#REF!</definedName>
    <definedName name="天津" localSheetId="33">#REF!</definedName>
    <definedName name="天津" localSheetId="34">#REF!</definedName>
    <definedName name="天津" localSheetId="35">#REF!</definedName>
    <definedName name="天津" localSheetId="43">#REF!</definedName>
    <definedName name="天津" localSheetId="44">#REF!</definedName>
    <definedName name="天津">#REF!</definedName>
    <definedName name="我问问" localSheetId="13">#REF!</definedName>
    <definedName name="我问问" localSheetId="14">#REF!</definedName>
    <definedName name="我问问" localSheetId="28">#REF!</definedName>
    <definedName name="我问问" localSheetId="29">#REF!</definedName>
    <definedName name="我问问" localSheetId="30">#REF!</definedName>
    <definedName name="我问问" localSheetId="31">#REF!</definedName>
    <definedName name="我问问" localSheetId="32">#REF!</definedName>
    <definedName name="我问问" localSheetId="33">#REF!</definedName>
    <definedName name="我问问" localSheetId="34">#REF!</definedName>
    <definedName name="我问问" localSheetId="35">#REF!</definedName>
    <definedName name="我问问">#REF!</definedName>
    <definedName name="西藏" localSheetId="13">#REF!</definedName>
    <definedName name="西藏" localSheetId="14">#REF!</definedName>
    <definedName name="西藏" localSheetId="28">#REF!</definedName>
    <definedName name="西藏" localSheetId="29">#REF!</definedName>
    <definedName name="西藏" localSheetId="30">#REF!</definedName>
    <definedName name="西藏" localSheetId="31">#REF!</definedName>
    <definedName name="西藏" localSheetId="32">#REF!</definedName>
    <definedName name="西藏" localSheetId="33">#REF!</definedName>
    <definedName name="西藏" localSheetId="34">#REF!</definedName>
    <definedName name="西藏" localSheetId="35">#REF!</definedName>
    <definedName name="西藏" localSheetId="43">#REF!</definedName>
    <definedName name="西藏" localSheetId="44">#REF!</definedName>
    <definedName name="西藏">#REF!</definedName>
    <definedName name="新疆" localSheetId="13">#REF!</definedName>
    <definedName name="新疆" localSheetId="14">#REF!</definedName>
    <definedName name="新疆" localSheetId="28">#REF!</definedName>
    <definedName name="新疆" localSheetId="29">#REF!</definedName>
    <definedName name="新疆" localSheetId="30">#REF!</definedName>
    <definedName name="新疆" localSheetId="31">#REF!</definedName>
    <definedName name="新疆" localSheetId="32">#REF!</definedName>
    <definedName name="新疆" localSheetId="33">#REF!</definedName>
    <definedName name="新疆" localSheetId="34">#REF!</definedName>
    <definedName name="新疆" localSheetId="35">#REF!</definedName>
    <definedName name="新疆" localSheetId="43">#REF!</definedName>
    <definedName name="新疆" localSheetId="44">#REF!</definedName>
    <definedName name="新疆">#REF!</definedName>
    <definedName name="一i" localSheetId="13">#REF!</definedName>
    <definedName name="一i" localSheetId="14">#REF!</definedName>
    <definedName name="一i" localSheetId="28">#REF!</definedName>
    <definedName name="一i" localSheetId="29">#REF!</definedName>
    <definedName name="一i" localSheetId="30">#REF!</definedName>
    <definedName name="一i" localSheetId="31">#REF!</definedName>
    <definedName name="一i" localSheetId="32">#REF!</definedName>
    <definedName name="一i" localSheetId="33">#REF!</definedName>
    <definedName name="一i" localSheetId="34">#REF!</definedName>
    <definedName name="一i" localSheetId="35">#REF!</definedName>
    <definedName name="一i">#REF!</definedName>
    <definedName name="一一i" localSheetId="13">#REF!</definedName>
    <definedName name="一一i" localSheetId="14">#REF!</definedName>
    <definedName name="一一i" localSheetId="28">#REF!</definedName>
    <definedName name="一一i" localSheetId="29">#REF!</definedName>
    <definedName name="一一i" localSheetId="30">#REF!</definedName>
    <definedName name="一一i" localSheetId="31">#REF!</definedName>
    <definedName name="一一i" localSheetId="32">#REF!</definedName>
    <definedName name="一一i" localSheetId="33">#REF!</definedName>
    <definedName name="一一i" localSheetId="34">#REF!</definedName>
    <definedName name="一一i" localSheetId="35">#REF!</definedName>
    <definedName name="一一i">#REF!</definedName>
    <definedName name="云南" localSheetId="13">#REF!</definedName>
    <definedName name="云南" localSheetId="14">#REF!</definedName>
    <definedName name="云南" localSheetId="28">#REF!</definedName>
    <definedName name="云南" localSheetId="29">#REF!</definedName>
    <definedName name="云南" localSheetId="30">#REF!</definedName>
    <definedName name="云南" localSheetId="31">#REF!</definedName>
    <definedName name="云南" localSheetId="32">#REF!</definedName>
    <definedName name="云南" localSheetId="33">#REF!</definedName>
    <definedName name="云南" localSheetId="34">#REF!</definedName>
    <definedName name="云南" localSheetId="35">#REF!</definedName>
    <definedName name="云南" localSheetId="43">#REF!</definedName>
    <definedName name="云南" localSheetId="44">#REF!</definedName>
    <definedName name="云南">#REF!</definedName>
    <definedName name="啧啧啧" localSheetId="13">#REF!</definedName>
    <definedName name="啧啧啧" localSheetId="14">#REF!</definedName>
    <definedName name="啧啧啧" localSheetId="28">#REF!</definedName>
    <definedName name="啧啧啧" localSheetId="29">#REF!</definedName>
    <definedName name="啧啧啧" localSheetId="30">#REF!</definedName>
    <definedName name="啧啧啧" localSheetId="31">#REF!</definedName>
    <definedName name="啧啧啧" localSheetId="32">#REF!</definedName>
    <definedName name="啧啧啧" localSheetId="33">#REF!</definedName>
    <definedName name="啧啧啧" localSheetId="34">#REF!</definedName>
    <definedName name="啧啧啧" localSheetId="35">#REF!</definedName>
    <definedName name="啧啧啧">#REF!</definedName>
    <definedName name="浙江" localSheetId="13">#REF!</definedName>
    <definedName name="浙江" localSheetId="14">#REF!</definedName>
    <definedName name="浙江" localSheetId="28">#REF!</definedName>
    <definedName name="浙江" localSheetId="29">#REF!</definedName>
    <definedName name="浙江" localSheetId="30">#REF!</definedName>
    <definedName name="浙江" localSheetId="31">#REF!</definedName>
    <definedName name="浙江" localSheetId="32">#REF!</definedName>
    <definedName name="浙江" localSheetId="33">#REF!</definedName>
    <definedName name="浙江" localSheetId="34">#REF!</definedName>
    <definedName name="浙江" localSheetId="35">#REF!</definedName>
    <definedName name="浙江" localSheetId="43">#REF!</definedName>
    <definedName name="浙江" localSheetId="44">#REF!</definedName>
    <definedName name="浙江">#REF!</definedName>
    <definedName name="浙江地区" localSheetId="13">#REF!</definedName>
    <definedName name="浙江地区" localSheetId="14">#REF!</definedName>
    <definedName name="浙江地区" localSheetId="28">#REF!</definedName>
    <definedName name="浙江地区" localSheetId="29">#REF!</definedName>
    <definedName name="浙江地区" localSheetId="30">#REF!</definedName>
    <definedName name="浙江地区" localSheetId="31">#REF!</definedName>
    <definedName name="浙江地区" localSheetId="32">#REF!</definedName>
    <definedName name="浙江地区" localSheetId="33">#REF!</definedName>
    <definedName name="浙江地区" localSheetId="34">#REF!</definedName>
    <definedName name="浙江地区" localSheetId="35">#REF!</definedName>
    <definedName name="浙江地区" localSheetId="43">#REF!</definedName>
    <definedName name="浙江地区" localSheetId="44">#REF!</definedName>
    <definedName name="浙江地区">#REF!</definedName>
    <definedName name="重庆" localSheetId="13">#REF!</definedName>
    <definedName name="重庆" localSheetId="14">#REF!</definedName>
    <definedName name="重庆" localSheetId="28">#REF!</definedName>
    <definedName name="重庆" localSheetId="29">#REF!</definedName>
    <definedName name="重庆" localSheetId="30">#REF!</definedName>
    <definedName name="重庆" localSheetId="31">#REF!</definedName>
    <definedName name="重庆" localSheetId="32">#REF!</definedName>
    <definedName name="重庆" localSheetId="33">#REF!</definedName>
    <definedName name="重庆" localSheetId="34">#REF!</definedName>
    <definedName name="重庆" localSheetId="35">#REF!</definedName>
    <definedName name="重庆" localSheetId="43">#REF!</definedName>
    <definedName name="重庆" localSheetId="44">#REF!</definedName>
    <definedName name="重庆">#REF!</definedName>
    <definedName name="\aa" localSheetId="15">#REF!</definedName>
    <definedName name="\d" localSheetId="15">#REF!</definedName>
    <definedName name="\P" localSheetId="15">#REF!</definedName>
    <definedName name="\x" localSheetId="15">#REF!</definedName>
    <definedName name="_Key1" localSheetId="15" hidden="1">#REF!</definedName>
    <definedName name="_Sort" localSheetId="15" hidden="1">#REF!</definedName>
    <definedName name="aaaaaaa" localSheetId="15">#REF!</definedName>
    <definedName name="dddddd" localSheetId="15">#REF!</definedName>
    <definedName name="ffffff" localSheetId="15">#REF!</definedName>
    <definedName name="ggggg" localSheetId="15">#REF!</definedName>
    <definedName name="hhh" localSheetId="15">'[4]Mp-team 1'!#REF!</definedName>
    <definedName name="hhhhhh" localSheetId="15">#REF!</definedName>
    <definedName name="hhhhhhhhh" localSheetId="15">#REF!</definedName>
    <definedName name="jjjjj" localSheetId="15">#REF!</definedName>
    <definedName name="kkkkk" localSheetId="15">#REF!</definedName>
    <definedName name="_xlnm.Print_Area" localSheetId="15">'16.三公经费预算表'!#REF!</definedName>
    <definedName name="rrrrr" localSheetId="15">#REF!</definedName>
    <definedName name="ssss" localSheetId="15">#REF!</definedName>
    <definedName name="zzzzz" localSheetId="15">#REF!</definedName>
    <definedName name="啊啊" localSheetId="15">#REF!</definedName>
    <definedName name="安徽" localSheetId="15">#REF!</definedName>
    <definedName name="北京" localSheetId="15">#REF!</definedName>
    <definedName name="不不不" localSheetId="15">#REF!</definedName>
    <definedName name="大连" localSheetId="15">#REF!</definedName>
    <definedName name="呃呃呃" localSheetId="15">#REF!</definedName>
    <definedName name="福建" localSheetId="15">#REF!</definedName>
    <definedName name="福建地区" localSheetId="15">#REF!</definedName>
    <definedName name="附表" localSheetId="15">#REF!</definedName>
    <definedName name="广东" localSheetId="15">#REF!</definedName>
    <definedName name="广东地区" localSheetId="15">#REF!</definedName>
    <definedName name="广西" localSheetId="15">#REF!</definedName>
    <definedName name="贵州" localSheetId="15">#REF!</definedName>
    <definedName name="哈哈哈哈" localSheetId="15">#REF!</definedName>
    <definedName name="海南" localSheetId="15">#REF!</definedName>
    <definedName name="河北" localSheetId="15">#REF!</definedName>
    <definedName name="河南" localSheetId="15">#REF!</definedName>
    <definedName name="黑龙江" localSheetId="15">#REF!</definedName>
    <definedName name="湖北" localSheetId="15">#REF!</definedName>
    <definedName name="湖南" localSheetId="15">#REF!</definedName>
    <definedName name="汇率" localSheetId="15">#REF!</definedName>
    <definedName name="吉林" localSheetId="15">#REF!</definedName>
    <definedName name="江苏" localSheetId="15">#REF!</definedName>
    <definedName name="江西" localSheetId="15">#REF!</definedName>
    <definedName name="啦啦啦" localSheetId="15">#REF!</definedName>
    <definedName name="了" localSheetId="15">#REF!</definedName>
    <definedName name="辽宁" localSheetId="15">#REF!</definedName>
    <definedName name="辽宁地区" localSheetId="15">#REF!</definedName>
    <definedName name="么么么么" localSheetId="15">#REF!</definedName>
    <definedName name="内蒙" localSheetId="15">#REF!</definedName>
    <definedName name="你" localSheetId="15">#REF!</definedName>
    <definedName name="宁波" localSheetId="15">#REF!</definedName>
    <definedName name="宁夏" localSheetId="15">#REF!</definedName>
    <definedName name="悄悄" localSheetId="15">#REF!</definedName>
    <definedName name="青岛" localSheetId="15">#REF!</definedName>
    <definedName name="青海" localSheetId="15">#REF!</definedName>
    <definedName name="日日日" localSheetId="15">#REF!</definedName>
    <definedName name="厦门" localSheetId="15">#REF!</definedName>
    <definedName name="山东" localSheetId="15">#REF!</definedName>
    <definedName name="山东地区" localSheetId="15">#REF!</definedName>
    <definedName name="山西" localSheetId="15">#REF!</definedName>
    <definedName name="陕西" localSheetId="15">#REF!</definedName>
    <definedName name="上海" localSheetId="15">#REF!</definedName>
    <definedName name="深圳" localSheetId="15">#REF!</definedName>
    <definedName name="生产列1" localSheetId="15">#REF!</definedName>
    <definedName name="生产列11" localSheetId="15">#REF!</definedName>
    <definedName name="生产列15" localSheetId="15">#REF!</definedName>
    <definedName name="生产列16" localSheetId="15">#REF!</definedName>
    <definedName name="生产列17" localSheetId="15">#REF!</definedName>
    <definedName name="生产列19" localSheetId="15">#REF!</definedName>
    <definedName name="生产列2" localSheetId="15">#REF!</definedName>
    <definedName name="生产列20" localSheetId="15">#REF!</definedName>
    <definedName name="生产列3" localSheetId="15">#REF!</definedName>
    <definedName name="生产列4" localSheetId="15">#REF!</definedName>
    <definedName name="生产列5" localSheetId="15">#REF!</definedName>
    <definedName name="生产列6" localSheetId="15">#REF!</definedName>
    <definedName name="生产列7" localSheetId="15">#REF!</definedName>
    <definedName name="生产列8" localSheetId="15">#REF!</definedName>
    <definedName name="生产列9" localSheetId="15">#REF!</definedName>
    <definedName name="生产期" localSheetId="15">#REF!</definedName>
    <definedName name="生产期1" localSheetId="15">#REF!</definedName>
    <definedName name="生产期11" localSheetId="15">#REF!</definedName>
    <definedName name="生产期15" localSheetId="15">#REF!</definedName>
    <definedName name="生产期16" localSheetId="15">#REF!</definedName>
    <definedName name="生产期17" localSheetId="15">#REF!</definedName>
    <definedName name="生产期19" localSheetId="15">#REF!</definedName>
    <definedName name="生产期2" localSheetId="15">#REF!</definedName>
    <definedName name="生产期20" localSheetId="15">#REF!</definedName>
    <definedName name="生产期3" localSheetId="15">#REF!</definedName>
    <definedName name="生产期4" localSheetId="15">#REF!</definedName>
    <definedName name="生产期5" localSheetId="15">#REF!</definedName>
    <definedName name="生产期6" localSheetId="15">#REF!</definedName>
    <definedName name="生产期7" localSheetId="15">#REF!</definedName>
    <definedName name="生产期8" localSheetId="15">#REF!</definedName>
    <definedName name="生产期9" localSheetId="15">#REF!</definedName>
    <definedName name="时代" localSheetId="15">#REF!</definedName>
    <definedName name="是" localSheetId="15">#REF!</definedName>
    <definedName name="是水水水水" localSheetId="15">#REF!</definedName>
    <definedName name="水水水嘎嘎嘎水" localSheetId="15">#REF!</definedName>
    <definedName name="水水水水" localSheetId="15">#REF!</definedName>
    <definedName name="四川" localSheetId="15">#REF!</definedName>
    <definedName name="天津" localSheetId="15">#REF!</definedName>
    <definedName name="我问问" localSheetId="15">#REF!</definedName>
    <definedName name="西藏" localSheetId="15">#REF!</definedName>
    <definedName name="新疆" localSheetId="15">#REF!</definedName>
    <definedName name="一i" localSheetId="15">#REF!</definedName>
    <definedName name="一一i" localSheetId="15">#REF!</definedName>
    <definedName name="云南" localSheetId="15">#REF!</definedName>
    <definedName name="啧啧啧" localSheetId="15">#REF!</definedName>
    <definedName name="浙江" localSheetId="15">#REF!</definedName>
    <definedName name="浙江地区" localSheetId="15">#REF!</definedName>
    <definedName name="重庆" localSheetId="15">#REF!</definedName>
    <definedName name="\aa" localSheetId="16">#REF!</definedName>
    <definedName name="\d" localSheetId="16">#REF!</definedName>
    <definedName name="\P" localSheetId="16">#REF!</definedName>
    <definedName name="\x" localSheetId="16">#REF!</definedName>
    <definedName name="_Key1" localSheetId="16" hidden="1">#REF!</definedName>
    <definedName name="_Sort" localSheetId="16" hidden="1">#REF!</definedName>
    <definedName name="aaaaaaa" localSheetId="16">#REF!</definedName>
    <definedName name="dddddd" localSheetId="16">#REF!</definedName>
    <definedName name="ffffff" localSheetId="16">#REF!</definedName>
    <definedName name="ggggg" localSheetId="16">#REF!</definedName>
    <definedName name="hhh" localSheetId="16">'[4]Mp-team 1'!#REF!</definedName>
    <definedName name="hhhhhh" localSheetId="16">#REF!</definedName>
    <definedName name="hhhhhhhhh" localSheetId="16">#REF!</definedName>
    <definedName name="jjjjj" localSheetId="16">#REF!</definedName>
    <definedName name="kkkkk" localSheetId="16">#REF!</definedName>
    <definedName name="_xlnm.Print_Area" localSheetId="16">'17.市本级基建支出'!#REF!</definedName>
    <definedName name="rrrrr" localSheetId="16">#REF!</definedName>
    <definedName name="ssss" localSheetId="16">#REF!</definedName>
    <definedName name="zzzzz" localSheetId="16">#REF!</definedName>
    <definedName name="啊啊" localSheetId="16">#REF!</definedName>
    <definedName name="安徽" localSheetId="16">#REF!</definedName>
    <definedName name="北京" localSheetId="16">#REF!</definedName>
    <definedName name="不不不" localSheetId="16">#REF!</definedName>
    <definedName name="大连" localSheetId="16">#REF!</definedName>
    <definedName name="呃呃呃" localSheetId="16">#REF!</definedName>
    <definedName name="福建" localSheetId="16">#REF!</definedName>
    <definedName name="福建地区" localSheetId="16">#REF!</definedName>
    <definedName name="附表" localSheetId="16">#REF!</definedName>
    <definedName name="广东" localSheetId="16">#REF!</definedName>
    <definedName name="广东地区" localSheetId="16">#REF!</definedName>
    <definedName name="广西" localSheetId="16">#REF!</definedName>
    <definedName name="贵州" localSheetId="16">#REF!</definedName>
    <definedName name="哈哈哈哈" localSheetId="16">#REF!</definedName>
    <definedName name="海南" localSheetId="16">#REF!</definedName>
    <definedName name="河北" localSheetId="16">#REF!</definedName>
    <definedName name="河南" localSheetId="16">#REF!</definedName>
    <definedName name="黑龙江" localSheetId="16">#REF!</definedName>
    <definedName name="湖北" localSheetId="16">#REF!</definedName>
    <definedName name="湖南" localSheetId="16">#REF!</definedName>
    <definedName name="汇率" localSheetId="16">#REF!</definedName>
    <definedName name="吉林" localSheetId="16">#REF!</definedName>
    <definedName name="江苏" localSheetId="16">#REF!</definedName>
    <definedName name="江西" localSheetId="16">#REF!</definedName>
    <definedName name="啦啦啦" localSheetId="16">#REF!</definedName>
    <definedName name="了" localSheetId="16">#REF!</definedName>
    <definedName name="辽宁" localSheetId="16">#REF!</definedName>
    <definedName name="辽宁地区" localSheetId="16">#REF!</definedName>
    <definedName name="么么么么" localSheetId="16">#REF!</definedName>
    <definedName name="内蒙" localSheetId="16">#REF!</definedName>
    <definedName name="你" localSheetId="16">#REF!</definedName>
    <definedName name="宁波" localSheetId="16">#REF!</definedName>
    <definedName name="宁夏" localSheetId="16">#REF!</definedName>
    <definedName name="悄悄" localSheetId="16">#REF!</definedName>
    <definedName name="青岛" localSheetId="16">#REF!</definedName>
    <definedName name="青海" localSheetId="16">#REF!</definedName>
    <definedName name="日日日" localSheetId="16">#REF!</definedName>
    <definedName name="厦门" localSheetId="16">#REF!</definedName>
    <definedName name="山东" localSheetId="16">#REF!</definedName>
    <definedName name="山东地区" localSheetId="16">#REF!</definedName>
    <definedName name="山西" localSheetId="16">#REF!</definedName>
    <definedName name="陕西" localSheetId="16">#REF!</definedName>
    <definedName name="上海" localSheetId="16">#REF!</definedName>
    <definedName name="深圳" localSheetId="16">#REF!</definedName>
    <definedName name="生产列1" localSheetId="16">#REF!</definedName>
    <definedName name="生产列11" localSheetId="16">#REF!</definedName>
    <definedName name="生产列15" localSheetId="16">#REF!</definedName>
    <definedName name="生产列16" localSheetId="16">#REF!</definedName>
    <definedName name="生产列17" localSheetId="16">#REF!</definedName>
    <definedName name="生产列19" localSheetId="16">#REF!</definedName>
    <definedName name="生产列2" localSheetId="16">#REF!</definedName>
    <definedName name="生产列20" localSheetId="16">#REF!</definedName>
    <definedName name="生产列3" localSheetId="16">#REF!</definedName>
    <definedName name="生产列4" localSheetId="16">#REF!</definedName>
    <definedName name="生产列5" localSheetId="16">#REF!</definedName>
    <definedName name="生产列6" localSheetId="16">#REF!</definedName>
    <definedName name="生产列7" localSheetId="16">#REF!</definedName>
    <definedName name="生产列8" localSheetId="16">#REF!</definedName>
    <definedName name="生产列9" localSheetId="16">#REF!</definedName>
    <definedName name="生产期" localSheetId="16">#REF!</definedName>
    <definedName name="生产期1" localSheetId="16">#REF!</definedName>
    <definedName name="生产期11" localSheetId="16">#REF!</definedName>
    <definedName name="生产期15" localSheetId="16">#REF!</definedName>
    <definedName name="生产期16" localSheetId="16">#REF!</definedName>
    <definedName name="生产期17" localSheetId="16">#REF!</definedName>
    <definedName name="生产期19" localSheetId="16">#REF!</definedName>
    <definedName name="生产期2" localSheetId="16">#REF!</definedName>
    <definedName name="生产期20" localSheetId="16">#REF!</definedName>
    <definedName name="生产期3" localSheetId="16">#REF!</definedName>
    <definedName name="生产期4" localSheetId="16">#REF!</definedName>
    <definedName name="生产期5" localSheetId="16">#REF!</definedName>
    <definedName name="生产期6" localSheetId="16">#REF!</definedName>
    <definedName name="生产期7" localSheetId="16">#REF!</definedName>
    <definedName name="生产期8" localSheetId="16">#REF!</definedName>
    <definedName name="生产期9" localSheetId="16">#REF!</definedName>
    <definedName name="时代" localSheetId="16">#REF!</definedName>
    <definedName name="是" localSheetId="16">#REF!</definedName>
    <definedName name="是水水水水" localSheetId="16">#REF!</definedName>
    <definedName name="水水水嘎嘎嘎水" localSheetId="16">#REF!</definedName>
    <definedName name="水水水水" localSheetId="16">#REF!</definedName>
    <definedName name="四川" localSheetId="16">#REF!</definedName>
    <definedName name="天津" localSheetId="16">#REF!</definedName>
    <definedName name="我问问" localSheetId="16">#REF!</definedName>
    <definedName name="西藏" localSheetId="16">#REF!</definedName>
    <definedName name="新疆" localSheetId="16">#REF!</definedName>
    <definedName name="一i" localSheetId="16">#REF!</definedName>
    <definedName name="一一i" localSheetId="16">#REF!</definedName>
    <definedName name="云南" localSheetId="16">#REF!</definedName>
    <definedName name="啧啧啧" localSheetId="16">#REF!</definedName>
    <definedName name="浙江" localSheetId="16">#REF!</definedName>
    <definedName name="浙江地区" localSheetId="16">#REF!</definedName>
    <definedName name="重庆" localSheetId="16">#REF!</definedName>
  </definedNames>
  <calcPr fullCalcOnLoad="1" fullPrecision="0"/>
</workbook>
</file>

<file path=xl/sharedStrings.xml><?xml version="1.0" encoding="utf-8"?>
<sst xmlns="http://schemas.openxmlformats.org/spreadsheetml/2006/main" count="1856" uniqueCount="936">
  <si>
    <t>表一</t>
  </si>
  <si>
    <t>2023年全市一般公共预算收支情况总表</t>
  </si>
  <si>
    <t>单位：万元</t>
  </si>
  <si>
    <t>项   目</t>
  </si>
  <si>
    <t>收入预算数</t>
  </si>
  <si>
    <t>支出预算数</t>
  </si>
  <si>
    <t>收入</t>
  </si>
  <si>
    <t>支出</t>
  </si>
  <si>
    <t xml:space="preserve">  税收收入</t>
  </si>
  <si>
    <t>一般公共服务支出</t>
  </si>
  <si>
    <t xml:space="preserve">    增值税</t>
  </si>
  <si>
    <t>国防支出</t>
  </si>
  <si>
    <t xml:space="preserve">    企业所得税</t>
  </si>
  <si>
    <t>公共安全支出</t>
  </si>
  <si>
    <t xml:space="preserve">    个人所得税</t>
  </si>
  <si>
    <t>教育支出</t>
  </si>
  <si>
    <t xml:space="preserve">    资源税</t>
  </si>
  <si>
    <t>科学技术支出</t>
  </si>
  <si>
    <t xml:space="preserve">    城市维护建设税</t>
  </si>
  <si>
    <t>文化旅游体育与传媒支出</t>
  </si>
  <si>
    <t xml:space="preserve">    房产税</t>
  </si>
  <si>
    <t>社会保障和就业支出</t>
  </si>
  <si>
    <t xml:space="preserve">    印花税</t>
  </si>
  <si>
    <t>卫生健康支出</t>
  </si>
  <si>
    <t xml:space="preserve">    城镇土地使用税</t>
  </si>
  <si>
    <t>节能环保支出</t>
  </si>
  <si>
    <t xml:space="preserve">    土地增值税</t>
  </si>
  <si>
    <t>城乡社区支出</t>
  </si>
  <si>
    <t xml:space="preserve">    车船税</t>
  </si>
  <si>
    <t>农林水支出</t>
  </si>
  <si>
    <t xml:space="preserve">    耕地占用税</t>
  </si>
  <si>
    <t>交通运输支出</t>
  </si>
  <si>
    <t xml:space="preserve">    契税</t>
  </si>
  <si>
    <t>资源勘探工业信息等支出</t>
  </si>
  <si>
    <t xml:space="preserve">    烟叶税</t>
  </si>
  <si>
    <t>商业服务业等支出</t>
  </si>
  <si>
    <t xml:space="preserve">    环境保护税</t>
  </si>
  <si>
    <t>金融支出</t>
  </si>
  <si>
    <t xml:space="preserve">    其他税收收入</t>
  </si>
  <si>
    <t>自然资源海洋气象等支出</t>
  </si>
  <si>
    <t xml:space="preserve">  非税收入</t>
  </si>
  <si>
    <t>住房保障支出</t>
  </si>
  <si>
    <t xml:space="preserve">    专项收入</t>
  </si>
  <si>
    <t>粮油物资储备支出</t>
  </si>
  <si>
    <t xml:space="preserve">    行政事业性收费收入</t>
  </si>
  <si>
    <t>灾害防治及应急管理支出</t>
  </si>
  <si>
    <t xml:space="preserve">    罚没收入</t>
  </si>
  <si>
    <t>预备费</t>
  </si>
  <si>
    <t xml:space="preserve">    国有资本经营收入</t>
  </si>
  <si>
    <t>其他支出</t>
  </si>
  <si>
    <t xml:space="preserve">    国有资源（资产）有偿使用收入</t>
  </si>
  <si>
    <t>债务付息支出</t>
  </si>
  <si>
    <t xml:space="preserve">    捐赠收入</t>
  </si>
  <si>
    <t>债务发行费用支出</t>
  </si>
  <si>
    <t xml:space="preserve">    政府住房基金收入</t>
  </si>
  <si>
    <t xml:space="preserve">    其他收入</t>
  </si>
  <si>
    <t>上级补助收入</t>
  </si>
  <si>
    <t>上解上级支出</t>
  </si>
  <si>
    <t>返还性收入</t>
  </si>
  <si>
    <t>调出资金</t>
  </si>
  <si>
    <t>一般性转移支付收入</t>
  </si>
  <si>
    <t>安排预算稳定调节基金</t>
  </si>
  <si>
    <t>专项转移支付收入</t>
  </si>
  <si>
    <t>补充预算周转金</t>
  </si>
  <si>
    <t>上年结转收入</t>
  </si>
  <si>
    <t>年终结余</t>
  </si>
  <si>
    <t>地方政府一般债务转贷收入</t>
  </si>
  <si>
    <t>地方政府一般债务还本支出</t>
  </si>
  <si>
    <t>调入资金</t>
  </si>
  <si>
    <t>动用预算稳定调节基金</t>
  </si>
  <si>
    <t>收入总计</t>
  </si>
  <si>
    <t>支出总计</t>
  </si>
  <si>
    <t>备注：因提前告知未全部下达，暂按上年数预估，转移支付最终以决算数为准，下同。</t>
  </si>
  <si>
    <t>表二</t>
  </si>
  <si>
    <t>2023年全市一般公共预算收入情况总表</t>
  </si>
  <si>
    <t>表三</t>
  </si>
  <si>
    <t>2023年全市一般公共预算支出情况总表</t>
  </si>
  <si>
    <t>表四</t>
  </si>
  <si>
    <t>2023年市本级一般公共预算收支预算总表</t>
  </si>
  <si>
    <t>项  目</t>
  </si>
  <si>
    <t>市本级收入</t>
  </si>
  <si>
    <t>市本级支出</t>
  </si>
  <si>
    <t>上级专项转移支付用于市本级支出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</si>
  <si>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</si>
  <si>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</si>
  <si>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</si>
  <si>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</si>
  <si>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</si>
  <si>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</si>
  <si>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</si>
  <si>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</si>
  <si>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调入预算稳定调节基金</t>
  </si>
  <si>
    <t>表五</t>
  </si>
  <si>
    <t>2023年市本级一般公共预算收入表</t>
  </si>
  <si>
    <t>2023年预算数</t>
  </si>
  <si>
    <t>表六</t>
  </si>
  <si>
    <t>2023年市本级一般公共预算支出表</t>
  </si>
  <si>
    <t>表七</t>
  </si>
  <si>
    <t>2023年市本级一般公共预算收入预算表</t>
  </si>
  <si>
    <t>为上年执行数的%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</si>
  <si>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</si>
  <si>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</si>
  <si>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</si>
  <si>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</si>
  <si>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</si>
  <si>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</si>
  <si>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</si>
  <si>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</si>
  <si>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</si>
  <si>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</si>
  <si>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</si>
  <si>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契税</t>
  </si>
  <si>
    <t>环境保护税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</si>
  <si>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</si>
  <si>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</si>
  <si>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</si>
  <si>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</si>
  <si>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</si>
  <si>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</si>
  <si>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</si>
  <si>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</si>
  <si>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合   计</t>
  </si>
  <si>
    <t>表八</t>
  </si>
  <si>
    <t>2023年市本级一般公共预算支出预算表</t>
  </si>
  <si>
    <t>项目</t>
  </si>
  <si>
    <t>为上年执行数的%（可比口径）</t>
  </si>
  <si>
    <t>债务还本支出</t>
  </si>
  <si>
    <t>合计</t>
  </si>
  <si>
    <t>表九</t>
  </si>
  <si>
    <t>2023年市本级一般公共预算支出预算明细表</t>
  </si>
  <si>
    <t>单位:万元</t>
  </si>
  <si>
    <t>基本支出</t>
  </si>
  <si>
    <t>项目支出</t>
  </si>
  <si>
    <t>人大事务</t>
  </si>
  <si>
    <t>行政运行</t>
  </si>
  <si>
    <t>一般行政管理事务</t>
  </si>
  <si>
    <t>政协事务</t>
  </si>
  <si>
    <t>事业运行</t>
  </si>
  <si>
    <t>政府办公厅（室）及相关机构事务</t>
  </si>
  <si>
    <t>机关服务</t>
  </si>
  <si>
    <t>信访事务</t>
  </si>
  <si>
    <t>其他政府办公厅（室）及相关机构事务支出</t>
  </si>
  <si>
    <t>发展与改革事务</t>
  </si>
  <si>
    <t>其他发展与改革事务支出</t>
  </si>
  <si>
    <t>统计信息事务</t>
  </si>
  <si>
    <t>专项统计业务</t>
  </si>
  <si>
    <t>财政事务</t>
  </si>
  <si>
    <t>其他财政事务支出</t>
  </si>
  <si>
    <t>审计事务</t>
  </si>
  <si>
    <t>审计业务</t>
  </si>
  <si>
    <t>纪检监察事务</t>
  </si>
  <si>
    <t>商贸事务</t>
  </si>
  <si>
    <t>其他商贸事务支出</t>
  </si>
  <si>
    <t>知识产权事务</t>
  </si>
  <si>
    <t>民族事务</t>
  </si>
  <si>
    <t>档案事务</t>
  </si>
  <si>
    <t>档案馆</t>
  </si>
  <si>
    <t>民主党派及工商联事务</t>
  </si>
  <si>
    <t>群众团体事务</t>
  </si>
  <si>
    <t>工会事务</t>
  </si>
  <si>
    <t>党委办公厅（室）及相关机构事务</t>
  </si>
  <si>
    <t>组织事务</t>
  </si>
  <si>
    <t>其他组织事务支出</t>
  </si>
  <si>
    <t>宣传事务</t>
  </si>
  <si>
    <t>统战事务</t>
  </si>
  <si>
    <t>宗教事务</t>
  </si>
  <si>
    <t>其他共产党事务支出</t>
  </si>
  <si>
    <t>网信事务</t>
  </si>
  <si>
    <t>市场监督管理事务</t>
  </si>
  <si>
    <t>市场秩序执法</t>
  </si>
  <si>
    <t>其他一般公共服务支出</t>
  </si>
  <si>
    <t>国防动员</t>
  </si>
  <si>
    <t>民兵</t>
  </si>
  <si>
    <t>其他国防动员支出</t>
  </si>
  <si>
    <t>公安</t>
  </si>
  <si>
    <t>执法办案</t>
  </si>
  <si>
    <t>特别业务</t>
  </si>
  <si>
    <t>司法</t>
  </si>
  <si>
    <t>基层司法业务</t>
  </si>
  <si>
    <t>公共法律服务</t>
  </si>
  <si>
    <t>其他司法支出</t>
  </si>
  <si>
    <t>监狱</t>
  </si>
  <si>
    <t>强制隔离戒毒</t>
  </si>
  <si>
    <t>强制隔离戒毒人员生活</t>
  </si>
  <si>
    <t>所政设施建设</t>
  </si>
  <si>
    <t>国家保密</t>
  </si>
  <si>
    <t>教育管理事务</t>
  </si>
  <si>
    <t>其他教育管理事务支出</t>
  </si>
  <si>
    <t>普通教育</t>
  </si>
  <si>
    <t>学前教育</t>
  </si>
  <si>
    <t>初中教育</t>
  </si>
  <si>
    <t>高中教育</t>
  </si>
  <si>
    <t>高等教育</t>
  </si>
  <si>
    <t>职业教育</t>
  </si>
  <si>
    <t>中等职业教育</t>
  </si>
  <si>
    <t>技校教育</t>
  </si>
  <si>
    <t>高等职业教育</t>
  </si>
  <si>
    <t>其他职业教育支出</t>
  </si>
  <si>
    <t>成人教育</t>
  </si>
  <si>
    <t>成人中等教育</t>
  </si>
  <si>
    <t>广播电视教育</t>
  </si>
  <si>
    <t>其他广播电视教育支出</t>
  </si>
  <si>
    <t>特殊教育</t>
  </si>
  <si>
    <t>特殊学校教育</t>
  </si>
  <si>
    <t>进修及培训</t>
  </si>
  <si>
    <t>干部教育</t>
  </si>
  <si>
    <t>其他进修及培训</t>
  </si>
  <si>
    <t>教育费附加安排的支出</t>
  </si>
  <si>
    <t>城市中小学教学设施</t>
  </si>
  <si>
    <t>其他教育费附加安排的支出</t>
  </si>
  <si>
    <t>其他教育支出</t>
  </si>
  <si>
    <t>科学技术管理事务</t>
  </si>
  <si>
    <t>其他科学技术管理事务支出</t>
  </si>
  <si>
    <t>应用研究</t>
  </si>
  <si>
    <t>机构运行</t>
  </si>
  <si>
    <t>社会公益研究</t>
  </si>
  <si>
    <t>技术研究与开发</t>
  </si>
  <si>
    <t>其他技术研究与开发支出</t>
  </si>
  <si>
    <t>科技条件与服务</t>
  </si>
  <si>
    <t>社会科学</t>
  </si>
  <si>
    <t>社会科学研究机构</t>
  </si>
  <si>
    <t>科学技术普及</t>
  </si>
  <si>
    <t>科技馆站</t>
  </si>
  <si>
    <t>其他科学技术普及支出</t>
  </si>
  <si>
    <t>科技重大项目</t>
  </si>
  <si>
    <t>科技重大专项</t>
  </si>
  <si>
    <t>其他科学技术支出</t>
  </si>
  <si>
    <t>科技奖励</t>
  </si>
  <si>
    <t>文化和旅游</t>
  </si>
  <si>
    <t>图书馆</t>
  </si>
  <si>
    <t>文化展示及纪念机构</t>
  </si>
  <si>
    <t>艺术表演场所</t>
  </si>
  <si>
    <t>艺术表演团体</t>
  </si>
  <si>
    <t>群众文化</t>
  </si>
  <si>
    <t>文化创作与保护</t>
  </si>
  <si>
    <t>文化和旅游市场管理</t>
  </si>
  <si>
    <t>文化和旅游管理事务</t>
  </si>
  <si>
    <t>其他文化和旅游支出</t>
  </si>
  <si>
    <t>文物</t>
  </si>
  <si>
    <t>文物保护</t>
  </si>
  <si>
    <t>博物馆</t>
  </si>
  <si>
    <t>体育</t>
  </si>
  <si>
    <t>体育场馆</t>
  </si>
  <si>
    <t>其他体育支出</t>
  </si>
  <si>
    <t>新闻出版电影</t>
  </si>
  <si>
    <t>新闻通讯</t>
  </si>
  <si>
    <t>出版发行</t>
  </si>
  <si>
    <t>广播电视</t>
  </si>
  <si>
    <t>其他广播电视支出</t>
  </si>
  <si>
    <t>人力资源和社会保障管理事务</t>
  </si>
  <si>
    <t>综合业务管理</t>
  </si>
  <si>
    <t>社会保险经办机构</t>
  </si>
  <si>
    <t>其他人力资源和社会保障管理事务支出</t>
  </si>
  <si>
    <t>民政管理事务</t>
  </si>
  <si>
    <t>社会组织管理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</si>
  <si>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</si>
  <si>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</si>
  <si>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</si>
  <si>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</si>
  <si>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</si>
  <si>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离退休人员管理机构</t>
  </si>
  <si>
    <t>机关事业单位基本养老保险缴费支出</t>
  </si>
  <si>
    <t>就业补助</t>
  </si>
  <si>
    <t>其他就业补助支出</t>
  </si>
  <si>
    <t>抚恤</t>
  </si>
  <si>
    <t>死亡抚恤</t>
  </si>
  <si>
    <t>在乡复员、退伍军人生活补助</t>
  </si>
  <si>
    <t>退役安置</t>
  </si>
  <si>
    <t>军队移交政府离退休干部管理机构</t>
  </si>
  <si>
    <t>其他退役安置支出</t>
  </si>
  <si>
    <t>社会福利</t>
  </si>
  <si>
    <t>儿童福利</t>
  </si>
  <si>
    <t>老年福利</t>
  </si>
  <si>
    <t>殡葬</t>
  </si>
  <si>
    <t>社会福利事业单位</t>
  </si>
  <si>
    <t>残疾人事业</t>
  </si>
  <si>
    <t>残疾人康复</t>
  </si>
  <si>
    <t>残疾人就业</t>
  </si>
  <si>
    <t>残疾人体育</t>
  </si>
  <si>
    <t>残疾人生活和护理补贴</t>
  </si>
  <si>
    <t>其他残疾人事业支出</t>
  </si>
  <si>
    <t>红十字事业</t>
  </si>
  <si>
    <t>最低生活保障</t>
  </si>
  <si>
    <t>城市最低生活保障金支出</t>
  </si>
  <si>
    <t>临时救助</t>
  </si>
  <si>
    <t>流浪乞讨人员救助支出</t>
  </si>
  <si>
    <t>财政对基本养老保险基金的补助</t>
  </si>
  <si>
    <t>财政对城乡居民基本养老保险基金的补助</t>
  </si>
  <si>
    <t>退役军人管理事务</t>
  </si>
  <si>
    <t>军供保障</t>
  </si>
  <si>
    <t>其他社会保障和就业支出</t>
  </si>
  <si>
    <t>卫生健康管理事务</t>
  </si>
  <si>
    <t>其他卫生健康管理事务支出</t>
  </si>
  <si>
    <t>公立医院</t>
  </si>
  <si>
    <t>综合医院</t>
  </si>
  <si>
    <t>中医（民族）医院</t>
  </si>
  <si>
    <t>职业病防治医院</t>
  </si>
  <si>
    <t>精神病医院</t>
  </si>
  <si>
    <t>其他专科医院</t>
  </si>
  <si>
    <t>其他公立医院支出</t>
  </si>
  <si>
    <t>基层医疗卫生机构</t>
  </si>
  <si>
    <t>其他基层医疗卫生机构支出</t>
  </si>
  <si>
    <t>公共卫生</t>
  </si>
  <si>
    <t>疾病预防控制机构</t>
  </si>
  <si>
    <t>卫生监督机构</t>
  </si>
  <si>
    <t>妇幼保健机构</t>
  </si>
  <si>
    <t>应急救治机构</t>
  </si>
  <si>
    <t>采供血机构</t>
  </si>
  <si>
    <t>基本公共卫生服务</t>
  </si>
  <si>
    <t>重大公共卫生服务</t>
  </si>
  <si>
    <t>中医药</t>
  </si>
  <si>
    <t>中医（民族医）药专项</t>
  </si>
  <si>
    <t>计划生育事务</t>
  </si>
  <si>
    <t>计划生育机构</t>
  </si>
  <si>
    <t>计划生育服务</t>
  </si>
  <si>
    <t>行政事业单位医疗</t>
  </si>
  <si>
    <t>行政单位医疗</t>
  </si>
  <si>
    <t>事业单位医疗</t>
  </si>
  <si>
    <t>其他行政事业单位医疗支出</t>
  </si>
  <si>
    <t>财政对基本医疗保险基金的补助</t>
  </si>
  <si>
    <t>财政对城乡居民基本医疗保险基金的补助</t>
  </si>
  <si>
    <t>财政对其他基本医疗保险基金的补助</t>
  </si>
  <si>
    <t>医疗救助</t>
  </si>
  <si>
    <t>城乡医疗救助</t>
  </si>
  <si>
    <t>疾病应急救助</t>
  </si>
  <si>
    <t>其他医疗救助支出</t>
  </si>
  <si>
    <t>医疗保障管理事务</t>
  </si>
  <si>
    <t>其他医疗保障管理事务支出</t>
  </si>
  <si>
    <t>环境保护管理事务</t>
  </si>
  <si>
    <t>污染减排</t>
  </si>
  <si>
    <t>生态环境监测与信息</t>
  </si>
  <si>
    <t>城乡社区管理事务</t>
  </si>
  <si>
    <t>城管执法</t>
  </si>
  <si>
    <t>工程建设标准规范编制与监管</t>
  </si>
  <si>
    <t>工程建设管理</t>
  </si>
  <si>
    <t>住宅建设与房地产市场监管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</si>
  <si>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</si>
  <si>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</si>
  <si>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</si>
  <si>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</si>
  <si>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</si>
  <si>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其他城乡社区支出</t>
  </si>
  <si>
    <t>农业农村</t>
  </si>
  <si>
    <t>科技转化与推广服务</t>
  </si>
  <si>
    <t>执法监管</t>
  </si>
  <si>
    <t>农业生产发展</t>
  </si>
  <si>
    <t>林业和草原</t>
  </si>
  <si>
    <t>事业机构</t>
  </si>
  <si>
    <t>森林资源培育</t>
  </si>
  <si>
    <t>技术推广与转化</t>
  </si>
  <si>
    <t>湿地保护</t>
  </si>
  <si>
    <t>林业草原防灾减灾</t>
  </si>
  <si>
    <t>行业业务管理</t>
  </si>
  <si>
    <t>水利</t>
  </si>
  <si>
    <t>水利行业业务管理</t>
  </si>
  <si>
    <t>水利工程运行与维护</t>
  </si>
  <si>
    <t>水利执法监督</t>
  </si>
  <si>
    <t>水土保持</t>
  </si>
  <si>
    <t>水资源节约管理与保护</t>
  </si>
  <si>
    <t>抗旱</t>
  </si>
  <si>
    <t>农村水利</t>
  </si>
  <si>
    <t>其他水利支出</t>
  </si>
  <si>
    <t>巩固脱贫攻坚成果衔接乡村振兴</t>
  </si>
  <si>
    <t>农村综合改革</t>
  </si>
  <si>
    <t>对村民委员会和村党支部的补助</t>
  </si>
  <si>
    <t>普惠金融发展支出</t>
  </si>
  <si>
    <t>农业保险保费补贴</t>
  </si>
  <si>
    <t>创业担保贷款贴息及奖补</t>
  </si>
  <si>
    <t>公路水路运输</t>
  </si>
  <si>
    <t>公路建设</t>
  </si>
  <si>
    <t>公路养护</t>
  </si>
  <si>
    <t>公路和运输安全</t>
  </si>
  <si>
    <t>公路运输管理</t>
  </si>
  <si>
    <t>海事管理</t>
  </si>
  <si>
    <t>其他公路水路运输支出</t>
  </si>
  <si>
    <t>车辆购置税支出</t>
  </si>
  <si>
    <t>车辆购置税用于公路等基础设施建设支出</t>
  </si>
  <si>
    <t>车辆购置税其他支出</t>
  </si>
  <si>
    <t>其他交通运输支出</t>
  </si>
  <si>
    <t>资源勘探开发</t>
  </si>
  <si>
    <t>其他资源勘探业支出</t>
  </si>
  <si>
    <t>工业和信息产业监管</t>
  </si>
  <si>
    <t>其他工业和信息产业监管支出</t>
  </si>
  <si>
    <t>国有资产监管</t>
  </si>
  <si>
    <t>支持中小企业发展和管理支出</t>
  </si>
  <si>
    <t>其他支持中小企业发展和管理支出</t>
  </si>
  <si>
    <t>其他资源勘探工业信息等支出</t>
  </si>
  <si>
    <t>商业流通事务</t>
  </si>
  <si>
    <t>其他商业服务业等支出</t>
  </si>
  <si>
    <t>其他金融支出</t>
  </si>
  <si>
    <t>自然资源事务</t>
  </si>
  <si>
    <t>基础测绘与地理信息监管</t>
  </si>
  <si>
    <t>气象事务</t>
  </si>
  <si>
    <t>其他气象事务支出</t>
  </si>
  <si>
    <t>保障性安居工程支出</t>
  </si>
  <si>
    <t>棚户区改造</t>
  </si>
  <si>
    <t>住房改革支出</t>
  </si>
  <si>
    <t>住房公积金</t>
  </si>
  <si>
    <t>城乡社区住宅</t>
  </si>
  <si>
    <t>住房公积金管理</t>
  </si>
  <si>
    <t>其他城乡社区住宅支出</t>
  </si>
  <si>
    <t>粮油物资事务</t>
  </si>
  <si>
    <t>重要商品储备</t>
  </si>
  <si>
    <t>其他重要商品储备支出</t>
  </si>
  <si>
    <t>应急管理事务</t>
  </si>
  <si>
    <t>安全监管</t>
  </si>
  <si>
    <t>消防救援事务</t>
  </si>
  <si>
    <t>消防应急救援</t>
  </si>
  <si>
    <t>地震事务</t>
  </si>
  <si>
    <t>地震事业机构</t>
  </si>
  <si>
    <t>年初预留</t>
  </si>
  <si>
    <t>地方政府一般债券还本支出</t>
  </si>
  <si>
    <t>地方政府向外国政府借款还本支出</t>
  </si>
  <si>
    <t>地方政府向国际组织借款还本支出</t>
  </si>
  <si>
    <t>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</si>
  <si>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</si>
  <si>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</si>
  <si>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</si>
  <si>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地方政府一般债务发行费用支出</t>
  </si>
  <si>
    <t>表十</t>
  </si>
  <si>
    <t>2023年市本级一般公共预算基本支出预算表
（按政府预算支出经济分类科目）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</si>
  <si>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</si>
  <si>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</si>
  <si>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</si>
  <si>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</si>
  <si>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</si>
  <si>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</si>
  <si>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</si>
  <si>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</si>
  <si>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专项材料购置费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</si>
  <si>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</si>
  <si>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</si>
  <si>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</si>
  <si>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</si>
  <si>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</si>
  <si>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</si>
  <si>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</si>
  <si>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公务用车购置</t>
  </si>
  <si>
    <t xml:space="preserve">  设备购置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</si>
  <si>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</si>
  <si>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</si>
  <si>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</si>
  <si>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</si>
  <si>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</si>
  <si>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</si>
  <si>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>对个人和家庭的补助</t>
  </si>
  <si>
    <t xml:space="preserve">  离退休费</t>
  </si>
  <si>
    <t>对社会保险基金补助</t>
  </si>
  <si>
    <t xml:space="preserve">  对社会保险基金补助</t>
  </si>
  <si>
    <t>备注：按照《财政部关于印发&lt;支出经济分类科目改革方案&gt;的通知》（财预〔2017〕98号）要求，从2018年起对政府预算均按政府预算支出经济分类科目编制预算。</t>
  </si>
  <si>
    <t>表十一</t>
  </si>
  <si>
    <t>2023年市本级一般公共预算支出预算总表</t>
  </si>
  <si>
    <t>科 目</t>
  </si>
  <si>
    <t>合 计</t>
  </si>
  <si>
    <t>当年财力安排支出</t>
  </si>
  <si>
    <t>上级专项转移支付安排支出</t>
  </si>
  <si>
    <t>合  计</t>
  </si>
  <si>
    <t>表十二</t>
  </si>
  <si>
    <t>2023年市对县（市、区）税收返还和转移支付预算表</t>
  </si>
  <si>
    <t>上级对我市税收返还和转移支付</t>
  </si>
  <si>
    <t>市本级</t>
  </si>
  <si>
    <t>补助县（市、区）小计</t>
  </si>
  <si>
    <t>鲁山县</t>
  </si>
  <si>
    <t>宝丰县</t>
  </si>
  <si>
    <t>叶县</t>
  </si>
  <si>
    <t>郏县</t>
  </si>
  <si>
    <t>汝州市</t>
  </si>
  <si>
    <t>舞钢市</t>
  </si>
  <si>
    <t>新华区</t>
  </si>
  <si>
    <t>卫东区</t>
  </si>
  <si>
    <t>湛河区</t>
  </si>
  <si>
    <t>石龙区</t>
  </si>
  <si>
    <t>高新区</t>
  </si>
  <si>
    <t>示范区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</si>
  <si>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</si>
  <si>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</si>
  <si>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</si>
  <si>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</si>
  <si>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</si>
  <si>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</si>
  <si>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</si>
  <si>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</si>
  <si>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</si>
  <si>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</si>
  <si>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</si>
  <si>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</si>
  <si>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</si>
  <si>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</si>
  <si>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</si>
  <si>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</si>
  <si>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</si>
  <si>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</si>
  <si>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</si>
  <si>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</si>
  <si>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</si>
  <si>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</si>
  <si>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</si>
  <si>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</si>
  <si>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</si>
  <si>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</si>
  <si>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</si>
  <si>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</si>
  <si>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</si>
  <si>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</si>
  <si>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</si>
  <si>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</si>
  <si>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</si>
  <si>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</si>
  <si>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</si>
  <si>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</si>
  <si>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</si>
  <si>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</si>
  <si>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</si>
  <si>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</si>
  <si>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</si>
  <si>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</si>
  <si>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</si>
  <si>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</si>
  <si>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</si>
  <si>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</si>
  <si>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</si>
  <si>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</si>
  <si>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</si>
  <si>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</si>
  <si>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</si>
  <si>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</si>
  <si>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</si>
  <si>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</si>
  <si>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</si>
  <si>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</si>
  <si>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</si>
  <si>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</si>
  <si>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</si>
  <si>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</si>
  <si>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</si>
  <si>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</si>
  <si>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</si>
  <si>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</si>
  <si>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</si>
  <si>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备注：部分项目总数与分项加和数略有差异，主要是四舍五入因素所致。</t>
  </si>
  <si>
    <t>表十三</t>
  </si>
  <si>
    <t>2023年市对县（市、区）税收返还和转移支付预算表（分地区）</t>
  </si>
  <si>
    <t>市县</t>
  </si>
  <si>
    <t>税收返还</t>
  </si>
  <si>
    <t>一般性转移支付</t>
  </si>
  <si>
    <t>专项转移支付</t>
  </si>
  <si>
    <t xml:space="preserve">  本级</t>
  </si>
  <si>
    <t xml:space="preserve">  鲁山县</t>
  </si>
  <si>
    <t xml:space="preserve">  宝丰县</t>
  </si>
  <si>
    <t xml:space="preserve">  叶县</t>
  </si>
  <si>
    <t xml:space="preserve">  郏县</t>
  </si>
  <si>
    <t xml:space="preserve">  汝州市</t>
  </si>
  <si>
    <t xml:space="preserve">  舞钢市</t>
  </si>
  <si>
    <t xml:space="preserve">  新华区</t>
  </si>
  <si>
    <t xml:space="preserve">  卫东区</t>
  </si>
  <si>
    <t xml:space="preserve">  湛河区</t>
  </si>
  <si>
    <t xml:space="preserve">  石龙区</t>
  </si>
  <si>
    <t xml:space="preserve">  高新区</t>
  </si>
  <si>
    <t xml:space="preserve">  示范区</t>
  </si>
  <si>
    <t>表十四</t>
  </si>
  <si>
    <t>2022年和2023年政府一般债务限额余额情况表</t>
  </si>
  <si>
    <t>预算数</t>
  </si>
  <si>
    <t>执行数</t>
  </si>
  <si>
    <t>县（市、区）</t>
  </si>
  <si>
    <t>一、2021年末政府一般债务余额实际数</t>
  </si>
  <si>
    <t>二、2022年末政府一般债务余额限额</t>
  </si>
  <si>
    <t>三、2022年政府一般债券接受转贷额</t>
  </si>
  <si>
    <t>四、2022年政府一般债券还本额</t>
  </si>
  <si>
    <t>五、2022年末政府一般债务余额预计执行数</t>
  </si>
  <si>
    <t>六、2023年提前下达政府一般债务新增限额</t>
  </si>
  <si>
    <t>备注：1.债务余额含政府负有偿还责任的外债余额。</t>
  </si>
  <si>
    <t xml:space="preserve">      2.省财政厅未提前下达我市2023年政府一般债务新增限额。</t>
  </si>
  <si>
    <t xml:space="preserve">      3.2023年市本级预算安排一般债券还本支出27386万元（再融资债券安排还本27100万元，财力安排还本286万元），付息支出15798万元。</t>
  </si>
  <si>
    <t>表十五</t>
  </si>
  <si>
    <t>2022年和2023年政府一般债务
分地区限额余额情况表</t>
  </si>
  <si>
    <t>地   区</t>
  </si>
  <si>
    <t>2022年末限额</t>
  </si>
  <si>
    <t>2022年末余额预计执行数</t>
  </si>
  <si>
    <t>提前下达2023年新增限额</t>
  </si>
  <si>
    <t>平顶山市</t>
  </si>
  <si>
    <t xml:space="preserve">    其中：市本级</t>
  </si>
  <si>
    <t xml:space="preserve">         汝州市</t>
  </si>
  <si>
    <t xml:space="preserve">         舞钢市</t>
  </si>
  <si>
    <t xml:space="preserve">         宝丰县</t>
  </si>
  <si>
    <t xml:space="preserve">         郏  县</t>
  </si>
  <si>
    <t xml:space="preserve">         鲁山县</t>
  </si>
  <si>
    <t xml:space="preserve">         叶  县</t>
  </si>
  <si>
    <t xml:space="preserve">         新华区</t>
  </si>
  <si>
    <t xml:space="preserve">         卫东区</t>
  </si>
  <si>
    <t xml:space="preserve">         湛河区</t>
  </si>
  <si>
    <t xml:space="preserve">         石龙区</t>
  </si>
  <si>
    <t xml:space="preserve">         示范区</t>
  </si>
  <si>
    <t xml:space="preserve">         高新区</t>
  </si>
  <si>
    <t>表十六</t>
  </si>
  <si>
    <t>2023年市本级一般公共预算“三公”经费预算汇总表</t>
  </si>
  <si>
    <t>项    目</t>
  </si>
  <si>
    <r>
      <t>20</t>
    </r>
    <r>
      <rPr>
        <sz val="14"/>
        <rFont val="宋体"/>
        <family val="0"/>
      </rPr>
      <t>2</t>
    </r>
    <r>
      <rPr>
        <sz val="14"/>
        <rFont val="宋体"/>
        <family val="0"/>
      </rPr>
      <t>2</t>
    </r>
    <r>
      <rPr>
        <sz val="14"/>
        <rFont val="宋体"/>
        <family val="0"/>
      </rPr>
      <t>年财政拨款预算安排数</t>
    </r>
  </si>
  <si>
    <t>2023年财政拨款预算安排数</t>
  </si>
  <si>
    <t>较上年预算增长%</t>
  </si>
  <si>
    <t>“三公经费”合计</t>
  </si>
  <si>
    <t>备注：1.本表“三公”经费包括基本支出和项目支出安排的“三公”经费，表七中仅为基本支出安排的“三公经费”，两者口径不同。
      2.2023年市本级“三公”经费财政拨款预算安排数比上年减少11.2万元，可比口径下降0.22%，主要原因是市直各预算单位严格落实厉行节约规定，进一步压缩一般性支出，其中公务用车运行维护费增加35.5万元、公务用车购置费增加3.02万元，主要是因部分单位公务用车严重老化、存在安全隐患，需报废更新。</t>
  </si>
  <si>
    <t>表十七</t>
  </si>
  <si>
    <t>2023年市级基本建设支出预算表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</si>
  <si>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</si>
  <si>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</si>
  <si>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</si>
  <si>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</si>
  <si>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</si>
  <si>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</si>
  <si>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</si>
  <si>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</si>
  <si>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九、资源勘探信息等支出</t>
  </si>
  <si>
    <t>十、城乡社区支出</t>
  </si>
  <si>
    <t>十一、其他支出</t>
  </si>
  <si>
    <t>市本级基本建设支出合计</t>
  </si>
  <si>
    <t>表十八</t>
  </si>
  <si>
    <t>2023年全市政府性基金收支预算总表</t>
  </si>
  <si>
    <t>港口建设费收入</t>
  </si>
  <si>
    <t>新型墙体材料专项基金收入</t>
  </si>
  <si>
    <t xml:space="preserve">  国家电影事业发展专项资金安排的支出</t>
  </si>
  <si>
    <t>国家电影事业发展专项资金收入</t>
  </si>
  <si>
    <t xml:space="preserve">  旅游发展基金支出</t>
  </si>
  <si>
    <t>城市公用事业附加收入</t>
  </si>
  <si>
    <t>国有土地收益基金收入</t>
  </si>
  <si>
    <t xml:space="preserve">  大中型水库移民后期扶持基金支出</t>
  </si>
  <si>
    <t>农业土地开发资金收入</t>
  </si>
  <si>
    <t xml:space="preserve">  小型水库移民扶助基金安排的支出</t>
  </si>
  <si>
    <t>国有土地使用权出让收入</t>
  </si>
  <si>
    <t>大中型水库库区基金收入</t>
  </si>
  <si>
    <t xml:space="preserve">  国有土地使用权出让收入安排的支出</t>
  </si>
  <si>
    <t>彩票公益金收入</t>
  </si>
  <si>
    <t xml:space="preserve">  国有土地收益基金收入安排的支出</t>
  </si>
  <si>
    <t>城市基础设施配套费收入</t>
  </si>
  <si>
    <t xml:space="preserve">  农业土地开发资金安排的支出</t>
  </si>
  <si>
    <t>小型水库移民扶助基金收入</t>
  </si>
  <si>
    <t xml:space="preserve">  城市基础设施配套费安排的支出</t>
  </si>
  <si>
    <t>重大水利工程建设基金收入</t>
  </si>
  <si>
    <t xml:space="preserve">  污水处理费安排的支出</t>
  </si>
  <si>
    <t>车辆通行费</t>
  </si>
  <si>
    <t xml:space="preserve">  棚户区改造专项债券收入安排的支出</t>
  </si>
  <si>
    <t>污水处理费收入</t>
  </si>
  <si>
    <t xml:space="preserve">  国有土地使用权出让收入对应专项债务收入安排的支出</t>
  </si>
  <si>
    <t>彩票发行机构和彩票销售机构的业务费用</t>
  </si>
  <si>
    <t>其他政府性基金收入</t>
  </si>
  <si>
    <t xml:space="preserve">  大中型水库库区基金安排的支出</t>
  </si>
  <si>
    <t xml:space="preserve">  国家重大水利工程建设基金安排的支出</t>
  </si>
  <si>
    <t xml:space="preserve">  车辆通行费安排的支出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</si>
  <si>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</si>
  <si>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</si>
  <si>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</si>
  <si>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本年收入合计</t>
  </si>
  <si>
    <t>本年支出合计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</si>
  <si>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</si>
  <si>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</si>
  <si>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</si>
  <si>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</si>
  <si>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</si>
  <si>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</si>
  <si>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</si>
  <si>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</si>
  <si>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</si>
  <si>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</si>
  <si>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</si>
  <si>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</si>
  <si>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</si>
  <si>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地方政府专项债务转贷支出</t>
  </si>
  <si>
    <t xml:space="preserve">  地方政府专项债务收入</t>
  </si>
  <si>
    <t xml:space="preserve">  地方政府专项债务还本支出</t>
  </si>
  <si>
    <t xml:space="preserve">  地方政府专项债务转贷收入</t>
  </si>
  <si>
    <t>表十九</t>
  </si>
  <si>
    <t>2023年全市政府性基金收入预算总表</t>
  </si>
  <si>
    <t>表二十</t>
  </si>
  <si>
    <t>2023年全市政府性基金支出预算总表</t>
  </si>
  <si>
    <t>表二十一</t>
  </si>
  <si>
    <t>2023年市本级政府性基金收支预算总表</t>
  </si>
  <si>
    <t>预算科目</t>
  </si>
  <si>
    <t>一、市本级政府性基金收入</t>
  </si>
  <si>
    <t>一、市本级政府性基金支出</t>
  </si>
  <si>
    <t>二、上级补助收入</t>
  </si>
  <si>
    <t>二、上级专项转移支付用于市本级支出</t>
  </si>
  <si>
    <t>三、下级上解收入</t>
  </si>
  <si>
    <t>三、补助下级支出</t>
  </si>
  <si>
    <t>四、上年结余收入</t>
  </si>
  <si>
    <t>四、年终结余</t>
  </si>
  <si>
    <t>五、调入资金</t>
  </si>
  <si>
    <t>五、调出资金</t>
  </si>
  <si>
    <t>六、地方政府专项债务转贷收入</t>
  </si>
  <si>
    <t>六、地方政府专项债务还本支出</t>
  </si>
  <si>
    <t>表二十二</t>
  </si>
  <si>
    <t>2023年市本级政府性基金预算收入表</t>
  </si>
  <si>
    <t>表二十三</t>
  </si>
  <si>
    <t>2023年市本级政府性基金预算支出表</t>
  </si>
  <si>
    <t>表二十四</t>
  </si>
  <si>
    <t>2023年市本级政府性基金收入预算表</t>
  </si>
  <si>
    <t>表二十五</t>
  </si>
  <si>
    <t>2023年市本级政府性基金支出预算表</t>
  </si>
  <si>
    <t>为上年预算的%</t>
  </si>
  <si>
    <t>文化体育与传媒支出</t>
  </si>
  <si>
    <t xml:space="preserve">  国有土地收益基金安排的支出</t>
  </si>
  <si>
    <t>专项债务还本支出</t>
  </si>
  <si>
    <t>合      计</t>
  </si>
  <si>
    <t>表二十六</t>
  </si>
  <si>
    <t>2023年市本级政府性基金支出预算总表</t>
  </si>
  <si>
    <t>当年收入   安排数</t>
  </si>
  <si>
    <t>上级补助   收入安排数</t>
  </si>
  <si>
    <t>一、文化体育与传媒支出</t>
  </si>
  <si>
    <t xml:space="preserve"> 地方旅游开发项目补助</t>
  </si>
  <si>
    <t>二、社会保障和就业支出</t>
  </si>
  <si>
    <t xml:space="preserve">    基础设施建设和经济发展</t>
  </si>
  <si>
    <t>三、城乡社区支出</t>
  </si>
  <si>
    <t xml:space="preserve">    征地和拆迁补偿支出</t>
  </si>
  <si>
    <t xml:space="preserve">    土地开发支出</t>
  </si>
  <si>
    <t xml:space="preserve"> 城市建设支出</t>
  </si>
  <si>
    <t xml:space="preserve"> 补助被耕地农民支出</t>
  </si>
  <si>
    <t xml:space="preserve"> 土地出让业务支出</t>
  </si>
  <si>
    <t xml:space="preserve"> 棚户区改造支出</t>
  </si>
  <si>
    <t xml:space="preserve"> 其他国有土地使用权出让收入安排的支出</t>
  </si>
  <si>
    <t xml:space="preserve">  农业土地开发资金收入安排的支出</t>
  </si>
  <si>
    <t xml:space="preserve">  城市基础设施配套费收入安排的支出</t>
  </si>
  <si>
    <t xml:space="preserve">  污水处理费收入安排的支出</t>
  </si>
  <si>
    <t>四、其他支出</t>
  </si>
  <si>
    <t>五、债务付息支出</t>
  </si>
  <si>
    <t xml:space="preserve">  国有土地使用权出让金债务付息支出</t>
  </si>
  <si>
    <t xml:space="preserve">  土地储备专项债券付息支出</t>
  </si>
  <si>
    <t xml:space="preserve">  棚户区改造专项债券付息支出</t>
  </si>
  <si>
    <t xml:space="preserve">  其他地方自行试点项目收益专项债券付息支出</t>
  </si>
  <si>
    <t>六、债务发行费用支出</t>
  </si>
  <si>
    <t xml:space="preserve">  国有土地使用权出让金债务发行费用支出</t>
  </si>
  <si>
    <t xml:space="preserve">  土地储备专项债券发行费用支出</t>
  </si>
  <si>
    <t xml:space="preserve">  其他政府性基金债务发行费用支出</t>
  </si>
  <si>
    <t>七、专项债务还本支出</t>
  </si>
  <si>
    <t>表二十七</t>
  </si>
  <si>
    <t>2023年市对县（市、区）政府性基金转移支付预算表</t>
  </si>
  <si>
    <t>上级对我市转移支付</t>
  </si>
  <si>
    <t>市级留用</t>
  </si>
  <si>
    <t>一、文化旅游体育与传媒支出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</si>
  <si>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</si>
  <si>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</si>
  <si>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</si>
  <si>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</si>
  <si>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</si>
  <si>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九、其他支出</t>
  </si>
  <si>
    <t>表二十八</t>
  </si>
  <si>
    <t>单位</t>
  </si>
  <si>
    <t>政府性基金专项转移支付</t>
  </si>
  <si>
    <t>表二十九</t>
  </si>
  <si>
    <t>2022年和2023年政府专项债务限额余额情况表</t>
  </si>
  <si>
    <t>一、2021年末政府专项债务余额实际数</t>
  </si>
  <si>
    <t>二、2022年末政府专项债务余额限额</t>
  </si>
  <si>
    <t>三、2022年政府专项债券接受转贷额</t>
  </si>
  <si>
    <t>四、2022年政府专项债券还本额</t>
  </si>
  <si>
    <t>五、2022年末政府专项债务余额预计执行数</t>
  </si>
  <si>
    <t>六、2023年提前下达政府专项债务新增限额</t>
  </si>
  <si>
    <t xml:space="preserve"> 备注：1.截至目前，省财政厅未提前下达我市2023年政府专项债务新增限额。</t>
  </si>
  <si>
    <t xml:space="preserve">       2.2023年市本级预算安排专项债券还本支出105783万元（再融资债券安排还本10300万元，财力安排还本95483万元），付息支出32278万元。</t>
  </si>
  <si>
    <t>表三十</t>
  </si>
  <si>
    <t>2022年和2023年政府专项债务
分地区限额余额情况表</t>
  </si>
  <si>
    <t>提前下达2023年
新增限额</t>
  </si>
  <si>
    <t xml:space="preserve">  其中：市本级</t>
  </si>
  <si>
    <t xml:space="preserve">        汝州市</t>
  </si>
  <si>
    <t xml:space="preserve">        舞钢市</t>
  </si>
  <si>
    <t xml:space="preserve">        宝丰县</t>
  </si>
  <si>
    <t xml:space="preserve">        郏  县</t>
  </si>
  <si>
    <t xml:space="preserve">        鲁山县</t>
  </si>
  <si>
    <t xml:space="preserve">        叶  县</t>
  </si>
  <si>
    <t xml:space="preserve">        新华区</t>
  </si>
  <si>
    <t xml:space="preserve">        卫东区</t>
  </si>
  <si>
    <t xml:space="preserve">        湛河区</t>
  </si>
  <si>
    <t xml:space="preserve">        石龙区</t>
  </si>
  <si>
    <t xml:space="preserve">        示范区</t>
  </si>
  <si>
    <t xml:space="preserve">        高新区</t>
  </si>
  <si>
    <t>表三十一</t>
  </si>
  <si>
    <t>2023年全市国有资本经营收支预算总表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</si>
  <si>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</si>
  <si>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</si>
  <si>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</si>
  <si>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</si>
  <si>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</si>
  <si>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</si>
  <si>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</si>
  <si>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</si>
  <si>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上级专项转移支付收入</t>
  </si>
  <si>
    <t>表三十二</t>
  </si>
  <si>
    <t>2023年全市国有资本经营收入预算总表</t>
  </si>
  <si>
    <t>表三十三</t>
  </si>
  <si>
    <t>2023年全市国有资本经营支出预算总表</t>
  </si>
  <si>
    <t>表三十四</t>
  </si>
  <si>
    <t>2023年市本级国有资本经营收支预算总表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</si>
  <si>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</si>
  <si>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</si>
  <si>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</si>
  <si>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</si>
  <si>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</si>
  <si>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</si>
  <si>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</si>
  <si>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</si>
  <si>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</si>
  <si>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</si>
  <si>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</si>
  <si>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</si>
  <si>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</si>
  <si>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</si>
  <si>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</si>
  <si>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</si>
  <si>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</si>
  <si>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</si>
  <si>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</si>
  <si>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</si>
  <si>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</si>
  <si>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</si>
  <si>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</si>
  <si>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</si>
  <si>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</si>
  <si>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</si>
  <si>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</si>
  <si>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</si>
  <si>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国有控股公司股利、股息收入</t>
  </si>
  <si>
    <t>国有参股公司股利、股息收入</t>
  </si>
  <si>
    <t>其他国有资本经营预算企业股利、股息收入</t>
  </si>
  <si>
    <t>其他国有资本经营预算企业产权转让收入</t>
  </si>
  <si>
    <t>表三十五</t>
  </si>
  <si>
    <t>2023年市本级国有资本经营预算收入表</t>
  </si>
  <si>
    <t>表三十六</t>
  </si>
  <si>
    <t>2023年市本级国有资本经营预算支出表</t>
  </si>
  <si>
    <t>表三十七</t>
  </si>
  <si>
    <t>2022年全市社会保险基金收支预算执行情况总表</t>
  </si>
  <si>
    <t>收入执行数</t>
  </si>
  <si>
    <t>支出执行数</t>
  </si>
  <si>
    <t>城乡居民基本养老保险基金收入</t>
  </si>
  <si>
    <t>城乡居民基本养老保险基金支出</t>
  </si>
  <si>
    <t>机关事业单位基本养老保险基金收入</t>
  </si>
  <si>
    <t>机关事业单位基本养老保险基金支出</t>
  </si>
  <si>
    <t>城镇职工基本医疗保险(含生育保险)基金收入</t>
  </si>
  <si>
    <t>城镇职工基本医疗保险(含生育保险)基金支出</t>
  </si>
  <si>
    <t>城乡居民基本医疗保险基金收入</t>
  </si>
  <si>
    <t>城乡居民基本医疗保险基金支出</t>
  </si>
  <si>
    <t>工伤保险基金收入</t>
  </si>
  <si>
    <t>工伤保险基金支出</t>
  </si>
  <si>
    <t>失业保险基金收入</t>
  </si>
  <si>
    <t>失业保险基金支出</t>
  </si>
  <si>
    <t>本 年 收 入 合 计</t>
  </si>
  <si>
    <t>本 年 支 出 合 计</t>
  </si>
  <si>
    <t>收  入  总  计</t>
  </si>
  <si>
    <t>支  出  总  计</t>
  </si>
  <si>
    <t>表三十八</t>
  </si>
  <si>
    <t>2022年全市社会保险基金收入预算执行情况总表</t>
  </si>
  <si>
    <t>表三十九</t>
  </si>
  <si>
    <t>2022年全市社会保险基金支出预算执行情况总表</t>
  </si>
  <si>
    <t>表四十</t>
  </si>
  <si>
    <t>2022年全市社会保险基金结余执行情况表</t>
  </si>
  <si>
    <t>2022年预算数</t>
  </si>
  <si>
    <t>2022年执行数</t>
  </si>
  <si>
    <t>为预算数%</t>
  </si>
  <si>
    <t>城乡居民基本养老保险基金本年收支结余</t>
  </si>
  <si>
    <t>城乡居民基本养老保险基金年末滚存结余</t>
  </si>
  <si>
    <t>机关事业单位基本养老保险基金本年收支结余</t>
  </si>
  <si>
    <t>机关事业单位基本养老保险基金年末滚存结余</t>
  </si>
  <si>
    <t>城镇职工基本医疗保险（含生育保险）基金本年收支结余</t>
  </si>
  <si>
    <t>城镇职工基本医疗保险（含生育保险）基金年末滚存结余</t>
  </si>
  <si>
    <t>城乡居民基本医疗保险基金本年收支结余</t>
  </si>
  <si>
    <t>城乡居民基本医疗保险基金年末滚存结余</t>
  </si>
  <si>
    <t>工伤保险基金本年收支结余</t>
  </si>
  <si>
    <t>工伤保险基金年末滚存结余</t>
  </si>
  <si>
    <t>失业保险基金本年收支结余</t>
  </si>
  <si>
    <t>失业保险基金年末滚存结余</t>
  </si>
  <si>
    <t>全市社会保险基金本年收支结余</t>
  </si>
  <si>
    <t>全市社会保险基金年末滚存结余</t>
  </si>
  <si>
    <t>表四十一</t>
  </si>
  <si>
    <t>2022年市本级社会保险基金收支预算执行情况总表</t>
  </si>
  <si>
    <t>城镇职工基本医疗保险（含生育保险）基金收入</t>
  </si>
  <si>
    <t>城镇职工基本医疗保险（含生育保险）基金支出</t>
  </si>
  <si>
    <t>城乡居民基本医疗保险基金</t>
  </si>
  <si>
    <t>表四十二</t>
  </si>
  <si>
    <t>2022年市本级社会保险基金收入预算执行情况总表</t>
  </si>
  <si>
    <t>表四十三</t>
  </si>
  <si>
    <t>2022年市本级社会保险基金支出预算执行情况总表</t>
  </si>
  <si>
    <t>表四十四</t>
  </si>
  <si>
    <t>2022年市本级社会保险基金收入预算执行情况表</t>
  </si>
  <si>
    <t>年初预算数</t>
  </si>
  <si>
    <t>为上年决算数%</t>
  </si>
  <si>
    <t>企业职工基本养老保险基金</t>
  </si>
  <si>
    <t>表四十五</t>
  </si>
  <si>
    <t>2022年市本级社会保险基金支出预算执行情况表</t>
  </si>
  <si>
    <t>表四十六</t>
  </si>
  <si>
    <t>2023年全市社会保险基金收支预算总表</t>
  </si>
  <si>
    <t>表四十七</t>
  </si>
  <si>
    <t>2023年全市社会保险基金收入预算总表</t>
  </si>
  <si>
    <t>表四十八</t>
  </si>
  <si>
    <t>2023年全市社会保险基金支出预算总表</t>
  </si>
  <si>
    <t>表四十九</t>
  </si>
  <si>
    <t>2023年全市社会保险基金结余预算表</t>
  </si>
  <si>
    <t>为上年执行数%</t>
  </si>
  <si>
    <t>表五十</t>
  </si>
  <si>
    <t>2023年市本级社会保险基金收支预算总表</t>
  </si>
  <si>
    <t xml:space="preserve">  保险费收入</t>
  </si>
  <si>
    <t xml:space="preserve">  基本养老金支出</t>
  </si>
  <si>
    <t xml:space="preserve">  财政补助收入</t>
  </si>
  <si>
    <t xml:space="preserve">  转移支出</t>
  </si>
  <si>
    <t xml:space="preserve">  利息收入</t>
  </si>
  <si>
    <t xml:space="preserve">  其他支出</t>
  </si>
  <si>
    <t xml:space="preserve">  转移收入</t>
  </si>
  <si>
    <t xml:space="preserve">  统筹基金支出</t>
  </si>
  <si>
    <t xml:space="preserve">  财政补贴收入</t>
  </si>
  <si>
    <t xml:space="preserve">  个人账户基金支出</t>
  </si>
  <si>
    <t xml:space="preserve">  基本医疗保险费收入</t>
  </si>
  <si>
    <t xml:space="preserve">  基本医疗保险待遇支出</t>
  </si>
  <si>
    <t xml:space="preserve">  大病保险支出</t>
  </si>
  <si>
    <t xml:space="preserve">  工伤保险待遇支出</t>
  </si>
  <si>
    <t xml:space="preserve">  劳动能力鉴定支出</t>
  </si>
  <si>
    <t xml:space="preserve">  工伤预防费用支出</t>
  </si>
  <si>
    <t xml:space="preserve">  其他收入</t>
  </si>
  <si>
    <t xml:space="preserve">  工伤保险基金其他支出</t>
  </si>
  <si>
    <t xml:space="preserve">  下级上解收入</t>
  </si>
  <si>
    <t xml:space="preserve">  上解上级支出</t>
  </si>
  <si>
    <t xml:space="preserve">  失业保险金支出</t>
  </si>
  <si>
    <t xml:space="preserve">  医疗保险费支出</t>
  </si>
  <si>
    <t xml:space="preserve">  丧葬抚恤补助支出</t>
  </si>
  <si>
    <t xml:space="preserve">  职业培训和职业介绍补贴支出</t>
  </si>
  <si>
    <t xml:space="preserve">  稳定岗位补贴支出</t>
  </si>
  <si>
    <t xml:space="preserve"> 上级补助收入</t>
  </si>
  <si>
    <t xml:space="preserve">  技能提升补贴支出</t>
  </si>
  <si>
    <t xml:space="preserve">  其他费用支出</t>
  </si>
  <si>
    <t xml:space="preserve">  其他支出—失业补助金支出</t>
  </si>
  <si>
    <t>表五十一</t>
  </si>
  <si>
    <t>2023年市本级社会保险基金收入表</t>
  </si>
  <si>
    <t>预算数为上年执行数%</t>
  </si>
  <si>
    <t xml:space="preserve">  上级补助收入</t>
  </si>
  <si>
    <t>表五十二</t>
  </si>
  <si>
    <t>2023年市本级社会保险基金支出表</t>
  </si>
  <si>
    <t>预算数为上年预算数%</t>
  </si>
  <si>
    <t>表五十三</t>
  </si>
  <si>
    <t>2023年市本级社会保险基金本级收入表</t>
  </si>
  <si>
    <t>2023年收入预算数</t>
  </si>
  <si>
    <t>预算数为上年执行%</t>
  </si>
  <si>
    <t>表五十四</t>
  </si>
  <si>
    <t>2023年市本级社会保险基金本级支出表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</si>
</sst>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#,##0;\-#,##0;&quot;-&quot;"/>
    <numFmt numFmtId="178" formatCode="#,##0;\(#,##0\)"/>
    <numFmt numFmtId="179" formatCode="\$#.00"/>
    <numFmt numFmtId="180" formatCode="_-&quot;$&quot;* #,##0_-;\-&quot;$&quot;* #,##0_-;_-&quot;$&quot;* &quot;-&quot;_-;_-@_-"/>
    <numFmt numFmtId="181" formatCode="\$#,##0.00;\(\$#,##0.00\)"/>
    <numFmt numFmtId="182" formatCode="\$#,##0;\(\$#,##0\)"/>
    <numFmt numFmtId="183" formatCode="%#.00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;_琀"/>
    <numFmt numFmtId="190" formatCode="0.0"/>
    <numFmt numFmtId="191" formatCode="#,##0_ "/>
    <numFmt numFmtId="192" formatCode="0_ "/>
    <numFmt numFmtId="193" formatCode="0.0_ "/>
    <numFmt numFmtId="194" formatCode="#,##0.00_ ;\-#,##0.00;;"/>
    <numFmt numFmtId="195" formatCode="#,##0.00_ "/>
    <numFmt numFmtId="196" formatCode="0_);[Red]\(0\)"/>
    <numFmt numFmtId="197" formatCode="#,##0_ ;\-#,##0;;"/>
    <numFmt numFmtId="198" formatCode="_ * #,##0_ ;_ * \-#,##0_ ;_ * &quot;-&quot;??_ ;_ @_ "/>
    <numFmt numFmtId="199" formatCode="#,##0_);[Red]\(#,##0\)"/>
    <numFmt numFmtId="200" formatCode="#,##0.00_ ;\-#,##0.00"/>
    <numFmt numFmtId="201" formatCode="#,##0.0000_ "/>
    <numFmt numFmtId="202" formatCode="0.00;[Red]0.00"/>
    <numFmt numFmtId="203" formatCode="0.0_);[Red]\(0.0\)"/>
    <numFmt numFmtId="204" formatCode="0.00_ "/>
    <numFmt numFmtId="205" formatCode="#,##0.0_);[Red]\(#,##0.0\)"/>
    <numFmt numFmtId="206" formatCode="#,##0.0"/>
  </numFmts>
  <fonts count="101">
    <font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20"/>
      <name val="方正大标宋简体"/>
      <family val="0"/>
    </font>
    <font>
      <sz val="10.5"/>
      <name val="宋体"/>
      <family val="0"/>
    </font>
    <font>
      <sz val="11"/>
      <name val="黑体"/>
      <family val="3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8"/>
      <name val="方正大标宋简体"/>
      <family val="0"/>
    </font>
    <font>
      <b/>
      <sz val="10.5"/>
      <name val="宋体"/>
      <family val="0"/>
    </font>
    <font>
      <sz val="10"/>
      <name val="宋体"/>
      <family val="0"/>
    </font>
    <font>
      <sz val="10.5"/>
      <name val="方正小标宋简体"/>
      <family val="4"/>
    </font>
    <font>
      <b/>
      <sz val="11"/>
      <color indexed="8"/>
      <name val="黑体"/>
      <family val="3"/>
    </font>
    <font>
      <sz val="20"/>
      <color indexed="8"/>
      <name val="方正大标宋简体"/>
      <family val="0"/>
    </font>
    <font>
      <sz val="10.5"/>
      <name val="方正仿宋_GBK"/>
      <family val="0"/>
    </font>
    <font>
      <sz val="10"/>
      <name val="方正仿宋_GBK"/>
      <family val="0"/>
    </font>
    <font>
      <sz val="22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sz val="10.5"/>
      <name val="SimSun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微软雅黑"/>
      <family val="2"/>
    </font>
    <font>
      <sz val="12"/>
      <color indexed="20"/>
      <name val="楷体_GB2312"/>
      <family val="3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微软雅黑"/>
      <family val="2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0"/>
    </font>
  </fonts>
  <fills count="4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54"/>
      </right>
      <top/>
      <bottom style="thin">
        <color indexed="5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27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8" fillId="3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0" fontId="41" fillId="0" borderId="0">
      <alignment/>
      <protection/>
    </xf>
    <xf numFmtId="176" fontId="40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0" fontId="41" fillId="0" borderId="0">
      <alignment/>
      <protection/>
    </xf>
    <xf numFmtId="0" fontId="42" fillId="0" borderId="0">
      <alignment/>
      <protection/>
    </xf>
    <xf numFmtId="176" fontId="39" fillId="0" borderId="0">
      <alignment/>
      <protection locked="0"/>
    </xf>
    <xf numFmtId="176" fontId="39" fillId="0" borderId="0">
      <alignment/>
      <protection locked="0"/>
    </xf>
    <xf numFmtId="0" fontId="41" fillId="0" borderId="0">
      <alignment/>
      <protection/>
    </xf>
    <xf numFmtId="0" fontId="42" fillId="0" borderId="0">
      <alignment/>
      <protection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0" fontId="42" fillId="0" borderId="0">
      <alignment/>
      <protection/>
    </xf>
    <xf numFmtId="176" fontId="39" fillId="0" borderId="0">
      <alignment/>
      <protection locked="0"/>
    </xf>
    <xf numFmtId="0" fontId="42" fillId="0" borderId="0">
      <alignment/>
      <protection/>
    </xf>
    <xf numFmtId="176" fontId="40" fillId="0" borderId="0">
      <alignment/>
      <protection locked="0"/>
    </xf>
    <xf numFmtId="176" fontId="44" fillId="0" borderId="0">
      <alignment/>
      <protection locked="0"/>
    </xf>
    <xf numFmtId="176" fontId="45" fillId="0" borderId="0">
      <alignment/>
      <protection locked="0"/>
    </xf>
    <xf numFmtId="176" fontId="44" fillId="0" borderId="0">
      <alignment/>
      <protection locked="0"/>
    </xf>
    <xf numFmtId="176" fontId="45" fillId="0" borderId="0">
      <alignment/>
      <protection locked="0"/>
    </xf>
    <xf numFmtId="176" fontId="44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44" fillId="0" borderId="0">
      <alignment/>
      <protection locked="0"/>
    </xf>
    <xf numFmtId="176" fontId="45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38" fillId="24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4" borderId="0" applyNumberFormat="0" applyBorder="0" applyAlignment="0" applyProtection="0"/>
    <xf numFmtId="0" fontId="38" fillId="20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76" fontId="40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44" fillId="0" borderId="0">
      <alignment/>
      <protection locked="0"/>
    </xf>
    <xf numFmtId="176" fontId="40" fillId="0" borderId="0">
      <alignment/>
      <protection locked="0"/>
    </xf>
    <xf numFmtId="176" fontId="44" fillId="0" borderId="0">
      <alignment/>
      <protection locked="0"/>
    </xf>
    <xf numFmtId="0" fontId="38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46" fillId="19" borderId="0" applyNumberFormat="0" applyBorder="0" applyAlignment="0" applyProtection="0"/>
    <xf numFmtId="0" fontId="46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6" fillId="1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6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46" fillId="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6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6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3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37" fillId="17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9" borderId="0" applyNumberFormat="0" applyBorder="0" applyAlignment="0" applyProtection="0"/>
    <xf numFmtId="0" fontId="47" fillId="35" borderId="0" applyNumberFormat="0" applyBorder="0" applyAlignment="0" applyProtection="0"/>
    <xf numFmtId="0" fontId="48" fillId="29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0" fontId="49" fillId="7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7" fontId="50" fillId="0" borderId="0" applyFill="0" applyBorder="0" applyAlignment="0">
      <protection/>
    </xf>
    <xf numFmtId="0" fontId="51" fillId="24" borderId="5" applyNumberFormat="0" applyAlignment="0" applyProtection="0"/>
    <xf numFmtId="0" fontId="52" fillId="5" borderId="7" applyNumberFormat="0" applyAlignment="0" applyProtection="0"/>
    <xf numFmtId="0" fontId="50" fillId="0" borderId="0" applyNumberFormat="0" applyFill="0" applyBorder="0" applyAlignment="0" applyProtection="0"/>
    <xf numFmtId="4" fontId="40" fillId="0" borderId="0">
      <alignment/>
      <protection locked="0"/>
    </xf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53" fillId="0" borderId="0">
      <alignment/>
      <protection/>
    </xf>
    <xf numFmtId="4" fontId="40" fillId="0" borderId="0">
      <alignment/>
      <protection locked="0"/>
    </xf>
    <xf numFmtId="179" fontId="40" fillId="0" borderId="0">
      <alignment/>
      <protection locked="0"/>
    </xf>
    <xf numFmtId="180" fontId="41" fillId="0" borderId="0" applyFont="0" applyFill="0" applyBorder="0" applyAlignment="0" applyProtection="0"/>
    <xf numFmtId="179" fontId="40" fillId="0" borderId="0">
      <alignment/>
      <protection locked="0"/>
    </xf>
    <xf numFmtId="181" fontId="53" fillId="0" borderId="0">
      <alignment/>
      <protection/>
    </xf>
    <xf numFmtId="0" fontId="54" fillId="0" borderId="0" applyProtection="0">
      <alignment/>
    </xf>
    <xf numFmtId="182" fontId="5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0">
      <alignment horizontal="left"/>
      <protection/>
    </xf>
    <xf numFmtId="0" fontId="57" fillId="0" borderId="0">
      <alignment horizontal="left" indent="1"/>
      <protection/>
    </xf>
    <xf numFmtId="2" fontId="54" fillId="0" borderId="0" applyProtection="0">
      <alignment/>
    </xf>
    <xf numFmtId="0" fontId="58" fillId="6" borderId="0" applyNumberFormat="0" applyBorder="0" applyAlignment="0" applyProtection="0"/>
    <xf numFmtId="38" fontId="59" fillId="4" borderId="0" applyBorder="0" applyAlignment="0" applyProtection="0"/>
    <xf numFmtId="0" fontId="60" fillId="0" borderId="11" applyNumberFormat="0" applyAlignment="0" applyProtection="0"/>
    <xf numFmtId="0" fontId="60" fillId="0" borderId="12">
      <alignment horizontal="left" vertical="center"/>
      <protection/>
    </xf>
    <xf numFmtId="0" fontId="61" fillId="0" borderId="13" applyNumberFormat="0" applyFill="0" applyAlignment="0" applyProtection="0"/>
    <xf numFmtId="0" fontId="62" fillId="0" borderId="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Protection="0">
      <alignment/>
    </xf>
    <xf numFmtId="0" fontId="60" fillId="0" borderId="0" applyProtection="0">
      <alignment/>
    </xf>
    <xf numFmtId="0" fontId="65" fillId="3" borderId="5" applyNumberFormat="0" applyAlignment="0" applyProtection="0"/>
    <xf numFmtId="10" fontId="59" fillId="24" borderId="15" applyBorder="0" applyAlignment="0" applyProtection="0"/>
    <xf numFmtId="0" fontId="65" fillId="3" borderId="5" applyNumberFormat="0" applyAlignment="0" applyProtection="0"/>
    <xf numFmtId="0" fontId="66" fillId="0" borderId="8" applyNumberFormat="0" applyFill="0" applyAlignment="0" applyProtection="0"/>
    <xf numFmtId="0" fontId="67" fillId="8" borderId="0" applyNumberFormat="0" applyBorder="0" applyAlignment="0" applyProtection="0"/>
    <xf numFmtId="37" fontId="68" fillId="0" borderId="0">
      <alignment/>
      <protection/>
    </xf>
    <xf numFmtId="0" fontId="69" fillId="0" borderId="0">
      <alignment/>
      <protection/>
    </xf>
    <xf numFmtId="176" fontId="45" fillId="0" borderId="0">
      <alignment/>
      <protection locked="0"/>
    </xf>
    <xf numFmtId="0" fontId="7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2" borderId="1" applyNumberFormat="0" applyFont="0" applyAlignment="0" applyProtection="0"/>
    <xf numFmtId="0" fontId="73" fillId="24" borderId="6" applyNumberFormat="0" applyAlignment="0" applyProtection="0"/>
    <xf numFmtId="183" fontId="40" fillId="0" borderId="0">
      <alignment/>
      <protection locked="0"/>
    </xf>
    <xf numFmtId="1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1" fillId="0" borderId="0">
      <alignment/>
      <protection/>
    </xf>
    <xf numFmtId="0" fontId="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16" applyProtection="0">
      <alignment/>
    </xf>
    <xf numFmtId="0" fontId="75" fillId="0" borderId="0" applyNumberFormat="0" applyFill="0" applyBorder="0" applyAlignment="0" applyProtection="0"/>
    <xf numFmtId="176" fontId="44" fillId="0" borderId="0">
      <alignment/>
      <protection locked="0"/>
    </xf>
    <xf numFmtId="176" fontId="44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0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4" fillId="0" borderId="0">
      <alignment/>
      <protection locked="0"/>
    </xf>
    <xf numFmtId="176" fontId="40" fillId="0" borderId="0">
      <alignment/>
      <protection locked="0"/>
    </xf>
    <xf numFmtId="9" fontId="7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61" fillId="0" borderId="1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62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63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15">
      <alignment horizontal="distributed" vertical="center" wrapText="1"/>
      <protection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1" fillId="18" borderId="0" applyNumberFormat="0" applyBorder="0" applyAlignment="0" applyProtection="0"/>
    <xf numFmtId="0" fontId="82" fillId="18" borderId="0" applyNumberFormat="0" applyBorder="0" applyAlignment="0" applyProtection="0"/>
    <xf numFmtId="0" fontId="81" fillId="18" borderId="0" applyNumberFormat="0" applyBorder="0" applyAlignment="0" applyProtection="0"/>
    <xf numFmtId="0" fontId="83" fillId="2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81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81" fillId="18" borderId="0" applyNumberFormat="0" applyBorder="0" applyAlignment="0" applyProtection="0"/>
    <xf numFmtId="0" fontId="83" fillId="3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82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1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3" fillId="3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1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81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2" fillId="7" borderId="0" applyNumberFormat="0" applyBorder="0" applyAlignment="0" applyProtection="0"/>
    <xf numFmtId="0" fontId="81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18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5" fillId="7" borderId="0" applyNumberFormat="0" applyBorder="0" applyAlignment="0" applyProtection="0"/>
    <xf numFmtId="0" fontId="82" fillId="18" borderId="0" applyNumberFormat="0" applyBorder="0" applyAlignment="0" applyProtection="0"/>
    <xf numFmtId="0" fontId="8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83" fillId="3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8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7" borderId="0" applyNumberFormat="0" applyBorder="0" applyAlignment="0" applyProtection="0"/>
    <xf numFmtId="0" fontId="8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176" fontId="44" fillId="0" borderId="0">
      <alignment/>
      <protection locked="0"/>
    </xf>
    <xf numFmtId="0" fontId="0" fillId="0" borderId="0">
      <alignment vertical="center"/>
      <protection/>
    </xf>
    <xf numFmtId="0" fontId="8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76" fontId="45" fillId="0" borderId="0">
      <alignment/>
      <protection locked="0"/>
    </xf>
    <xf numFmtId="176" fontId="45" fillId="0" borderId="0">
      <alignment/>
      <protection locked="0"/>
    </xf>
    <xf numFmtId="0" fontId="1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87" fillId="0" borderId="0">
      <alignment/>
      <protection/>
    </xf>
    <xf numFmtId="0" fontId="87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9" fillId="0" borderId="0" applyFont="0" applyFill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20" borderId="0" applyNumberFormat="0" applyBorder="0" applyAlignment="0" applyProtection="0"/>
    <xf numFmtId="0" fontId="91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90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91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0" fillId="32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6" borderId="0" applyNumberFormat="0" applyBorder="0" applyAlignment="0" applyProtection="0"/>
    <xf numFmtId="0" fontId="90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1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20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3" fillId="6" borderId="0" applyNumberFormat="0" applyBorder="0" applyAlignment="0" applyProtection="0"/>
    <xf numFmtId="0" fontId="91" fillId="20" borderId="0" applyNumberFormat="0" applyBorder="0" applyAlignment="0" applyProtection="0"/>
    <xf numFmtId="0" fontId="93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3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90" fillId="32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3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4" fillId="6" borderId="0" applyNumberFormat="0" applyBorder="0" applyAlignment="0" applyProtection="0"/>
    <xf numFmtId="0" fontId="58" fillId="6" borderId="0" applyNumberFormat="0" applyBorder="0" applyAlignment="0" applyProtection="0"/>
    <xf numFmtId="0" fontId="93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17" applyNumberFormat="0" applyFill="0" applyAlignment="0" applyProtection="0"/>
    <xf numFmtId="176" fontId="44" fillId="0" borderId="0">
      <alignment/>
      <protection locked="0"/>
    </xf>
    <xf numFmtId="176" fontId="39" fillId="0" borderId="0">
      <alignment/>
      <protection locked="0"/>
    </xf>
    <xf numFmtId="184" fontId="76" fillId="0" borderId="0" applyFont="0" applyFill="0" applyBorder="0" applyAlignment="0" applyProtection="0"/>
    <xf numFmtId="176" fontId="44" fillId="0" borderId="0">
      <alignment/>
      <protection locked="0"/>
    </xf>
    <xf numFmtId="0" fontId="51" fillId="4" borderId="5" applyNumberFormat="0" applyAlignment="0" applyProtection="0"/>
    <xf numFmtId="0" fontId="51" fillId="4" borderId="5" applyNumberFormat="0" applyAlignment="0" applyProtection="0"/>
    <xf numFmtId="0" fontId="51" fillId="4" borderId="5" applyNumberFormat="0" applyAlignment="0" applyProtection="0"/>
    <xf numFmtId="0" fontId="51" fillId="4" borderId="5" applyNumberFormat="0" applyAlignment="0" applyProtection="0"/>
    <xf numFmtId="0" fontId="51" fillId="4" borderId="5" applyNumberFormat="0" applyAlignment="0" applyProtection="0"/>
    <xf numFmtId="0" fontId="51" fillId="4" borderId="5" applyNumberFormat="0" applyAlignment="0" applyProtection="0"/>
    <xf numFmtId="0" fontId="51" fillId="4" borderId="5" applyNumberFormat="0" applyAlignment="0" applyProtection="0"/>
    <xf numFmtId="0" fontId="51" fillId="4" borderId="5" applyNumberFormat="0" applyAlignment="0" applyProtection="0"/>
    <xf numFmtId="0" fontId="51" fillId="24" borderId="5" applyNumberFormat="0" applyAlignment="0" applyProtection="0"/>
    <xf numFmtId="0" fontId="96" fillId="5" borderId="7" applyNumberFormat="0" applyAlignment="0" applyProtection="0"/>
    <xf numFmtId="0" fontId="96" fillId="5" borderId="7" applyNumberFormat="0" applyAlignment="0" applyProtection="0"/>
    <xf numFmtId="0" fontId="96" fillId="5" borderId="7" applyNumberFormat="0" applyAlignment="0" applyProtection="0"/>
    <xf numFmtId="0" fontId="96" fillId="5" borderId="7" applyNumberFormat="0" applyAlignment="0" applyProtection="0"/>
    <xf numFmtId="0" fontId="96" fillId="5" borderId="7" applyNumberFormat="0" applyAlignment="0" applyProtection="0"/>
    <xf numFmtId="0" fontId="96" fillId="5" borderId="7" applyNumberFormat="0" applyAlignment="0" applyProtection="0"/>
    <xf numFmtId="0" fontId="96" fillId="5" borderId="7" applyNumberFormat="0" applyAlignment="0" applyProtection="0"/>
    <xf numFmtId="0" fontId="96" fillId="5" borderId="7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76" fontId="45" fillId="0" borderId="0">
      <alignment/>
      <protection locked="0"/>
    </xf>
    <xf numFmtId="176" fontId="40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39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43" fontId="53" fillId="0" borderId="0" applyFont="0" applyFill="0" applyBorder="0" applyAlignment="0" applyProtection="0"/>
    <xf numFmtId="176" fontId="44" fillId="0" borderId="0">
      <alignment/>
      <protection locked="0"/>
    </xf>
    <xf numFmtId="176" fontId="40" fillId="0" borderId="0">
      <alignment/>
      <protection locked="0"/>
    </xf>
    <xf numFmtId="176" fontId="44" fillId="0" borderId="0">
      <alignment/>
      <protection locked="0"/>
    </xf>
    <xf numFmtId="0" fontId="42" fillId="0" borderId="0" applyFont="0" applyFill="0" applyBorder="0" applyAlignment="0" applyProtection="0"/>
    <xf numFmtId="176" fontId="44" fillId="0" borderId="0">
      <alignment/>
      <protection locked="0"/>
    </xf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7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9" fillId="0" borderId="0">
      <alignment/>
      <protection/>
    </xf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6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6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46" fillId="4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6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4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73" fillId="4" borderId="6" applyNumberFormat="0" applyAlignment="0" applyProtection="0"/>
    <xf numFmtId="0" fontId="73" fillId="4" borderId="6" applyNumberFormat="0" applyAlignment="0" applyProtection="0"/>
    <xf numFmtId="0" fontId="73" fillId="4" borderId="6" applyNumberFormat="0" applyAlignment="0" applyProtection="0"/>
    <xf numFmtId="0" fontId="73" fillId="4" borderId="6" applyNumberFormat="0" applyAlignment="0" applyProtection="0"/>
    <xf numFmtId="0" fontId="73" fillId="4" borderId="6" applyNumberFormat="0" applyAlignment="0" applyProtection="0"/>
    <xf numFmtId="0" fontId="73" fillId="4" borderId="6" applyNumberFormat="0" applyAlignment="0" applyProtection="0"/>
    <xf numFmtId="0" fontId="73" fillId="4" borderId="6" applyNumberFormat="0" applyAlignment="0" applyProtection="0"/>
    <xf numFmtId="0" fontId="73" fillId="4" borderId="6" applyNumberFormat="0" applyAlignment="0" applyProtection="0"/>
    <xf numFmtId="0" fontId="73" fillId="24" borderId="6" applyNumberFormat="0" applyAlignment="0" applyProtection="0"/>
    <xf numFmtId="0" fontId="65" fillId="3" borderId="5" applyNumberFormat="0" applyAlignment="0" applyProtection="0"/>
    <xf numFmtId="0" fontId="65" fillId="3" borderId="5" applyNumberFormat="0" applyAlignment="0" applyProtection="0"/>
    <xf numFmtId="0" fontId="65" fillId="3" borderId="5" applyNumberFormat="0" applyAlignment="0" applyProtection="0"/>
    <xf numFmtId="0" fontId="65" fillId="3" borderId="5" applyNumberFormat="0" applyAlignment="0" applyProtection="0"/>
    <xf numFmtId="0" fontId="65" fillId="3" borderId="5" applyNumberFormat="0" applyAlignment="0" applyProtection="0"/>
    <xf numFmtId="0" fontId="65" fillId="3" borderId="5" applyNumberFormat="0" applyAlignment="0" applyProtection="0"/>
    <xf numFmtId="0" fontId="65" fillId="3" borderId="5" applyNumberFormat="0" applyAlignment="0" applyProtection="0"/>
    <xf numFmtId="0" fontId="65" fillId="3" borderId="5" applyNumberFormat="0" applyAlignment="0" applyProtection="0"/>
    <xf numFmtId="1" fontId="1" fillId="0" borderId="15">
      <alignment vertical="center"/>
      <protection locked="0"/>
    </xf>
    <xf numFmtId="0" fontId="98" fillId="0" borderId="0">
      <alignment/>
      <protection/>
    </xf>
    <xf numFmtId="0" fontId="98" fillId="0" borderId="0">
      <alignment/>
      <protection/>
    </xf>
    <xf numFmtId="190" fontId="1" fillId="0" borderId="15">
      <alignment vertical="center"/>
      <protection locked="0"/>
    </xf>
    <xf numFmtId="0" fontId="41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00" fillId="0" borderId="0">
      <alignment/>
      <protection/>
    </xf>
    <xf numFmtId="0" fontId="86" fillId="0" borderId="0">
      <alignment vertical="center"/>
      <protection/>
    </xf>
  </cellStyleXfs>
  <cellXfs count="569">
    <xf numFmtId="0" fontId="0" fillId="0" borderId="0" xfId="0" applyAlignment="1">
      <alignment/>
    </xf>
    <xf numFmtId="0" fontId="2" fillId="24" borderId="0" xfId="1739" applyFont="1" applyFill="1">
      <alignment vertical="center"/>
      <protection/>
    </xf>
    <xf numFmtId="0" fontId="3" fillId="24" borderId="0" xfId="1731" applyFont="1" applyFill="1">
      <alignment vertical="center"/>
      <protection/>
    </xf>
    <xf numFmtId="0" fontId="4" fillId="0" borderId="0" xfId="1687" applyNumberFormat="1" applyFont="1" applyAlignment="1" applyProtection="1">
      <alignment vertical="center" wrapText="1"/>
      <protection/>
    </xf>
    <xf numFmtId="0" fontId="4" fillId="0" borderId="0" xfId="1687" applyNumberFormat="1" applyFont="1" applyAlignment="1" applyProtection="1">
      <alignment vertical="center"/>
      <protection/>
    </xf>
    <xf numFmtId="0" fontId="4" fillId="24" borderId="0" xfId="1731" applyFont="1" applyFill="1">
      <alignment vertical="center"/>
      <protection/>
    </xf>
    <xf numFmtId="191" fontId="4" fillId="24" borderId="0" xfId="1731" applyNumberFormat="1" applyFont="1" applyFill="1" applyAlignment="1">
      <alignment horizontal="right" vertical="center"/>
      <protection/>
    </xf>
    <xf numFmtId="0" fontId="5" fillId="24" borderId="0" xfId="1724" applyFont="1" applyFill="1" applyAlignment="1">
      <alignment vertical="center"/>
      <protection/>
    </xf>
    <xf numFmtId="0" fontId="2" fillId="24" borderId="0" xfId="1724" applyFont="1" applyFill="1" applyAlignment="1">
      <alignment vertical="center"/>
      <protection/>
    </xf>
    <xf numFmtId="191" fontId="2" fillId="24" borderId="0" xfId="1739" applyNumberFormat="1" applyFont="1" applyFill="1" applyAlignment="1">
      <alignment horizontal="right" vertical="center"/>
      <protection/>
    </xf>
    <xf numFmtId="192" fontId="2" fillId="24" borderId="0" xfId="1739" applyNumberFormat="1" applyFont="1" applyFill="1" applyAlignment="1">
      <alignment horizontal="center" vertical="center"/>
      <protection/>
    </xf>
    <xf numFmtId="0" fontId="3" fillId="24" borderId="0" xfId="1731" applyFont="1" applyFill="1" applyAlignment="1">
      <alignment horizontal="center" vertical="center"/>
      <protection/>
    </xf>
    <xf numFmtId="0" fontId="4" fillId="0" borderId="15" xfId="1687" applyNumberFormat="1" applyFont="1" applyBorder="1" applyAlignment="1" applyProtection="1">
      <alignment horizontal="center" vertical="center" wrapText="1"/>
      <protection/>
    </xf>
    <xf numFmtId="0" fontId="4" fillId="0" borderId="15" xfId="1687" applyNumberFormat="1" applyFont="1" applyBorder="1" applyAlignment="1" applyProtection="1">
      <alignment horizontal="left" vertical="center" wrapText="1"/>
      <protection/>
    </xf>
    <xf numFmtId="0" fontId="4" fillId="0" borderId="15" xfId="1687" applyNumberFormat="1" applyFont="1" applyBorder="1" applyAlignment="1" applyProtection="1">
      <alignment horizontal="right" vertical="center" wrapText="1"/>
      <protection/>
    </xf>
    <xf numFmtId="0" fontId="4" fillId="0" borderId="15" xfId="1687" applyNumberFormat="1" applyFont="1" applyBorder="1" applyAlignment="1" applyProtection="1">
      <alignment vertical="center" wrapText="1"/>
      <protection/>
    </xf>
    <xf numFmtId="191" fontId="4" fillId="0" borderId="15" xfId="1687" applyNumberFormat="1" applyFont="1" applyBorder="1" applyAlignment="1">
      <alignment vertical="center" wrapText="1"/>
      <protection locked="0"/>
    </xf>
    <xf numFmtId="193" fontId="4" fillId="0" borderId="15" xfId="1687" applyNumberFormat="1" applyFont="1" applyBorder="1" applyAlignment="1" applyProtection="1">
      <alignment vertical="center" wrapText="1"/>
      <protection/>
    </xf>
    <xf numFmtId="0" fontId="4" fillId="0" borderId="0" xfId="1687" applyNumberFormat="1" applyFont="1" applyAlignment="1" applyProtection="1">
      <alignment horizontal="right" vertical="center" wrapText="1"/>
      <protection/>
    </xf>
    <xf numFmtId="191" fontId="4" fillId="24" borderId="15" xfId="1731" applyNumberFormat="1" applyFont="1" applyFill="1" applyBorder="1" applyAlignment="1">
      <alignment vertical="center" wrapText="1"/>
      <protection/>
    </xf>
    <xf numFmtId="0" fontId="2" fillId="24" borderId="0" xfId="1738" applyFont="1" applyFill="1">
      <alignment vertical="center"/>
      <protection/>
    </xf>
    <xf numFmtId="0" fontId="3" fillId="24" borderId="0" xfId="1729" applyFont="1" applyFill="1">
      <alignment vertical="center"/>
      <protection/>
    </xf>
    <xf numFmtId="0" fontId="4" fillId="0" borderId="0" xfId="1686" applyNumberFormat="1" applyFont="1" applyAlignment="1" applyProtection="1">
      <alignment vertical="center"/>
      <protection/>
    </xf>
    <xf numFmtId="0" fontId="4" fillId="24" borderId="0" xfId="1729" applyFont="1" applyFill="1">
      <alignment vertical="center"/>
      <protection/>
    </xf>
    <xf numFmtId="191" fontId="4" fillId="24" borderId="0" xfId="1729" applyNumberFormat="1" applyFont="1" applyFill="1" applyAlignment="1">
      <alignment horizontal="right" vertical="center"/>
      <protection/>
    </xf>
    <xf numFmtId="192" fontId="5" fillId="24" borderId="0" xfId="1738" applyNumberFormat="1" applyFont="1" applyFill="1" applyAlignment="1">
      <alignment horizontal="left" vertical="center"/>
      <protection/>
    </xf>
    <xf numFmtId="192" fontId="2" fillId="24" borderId="0" xfId="1738" applyNumberFormat="1" applyFont="1" applyFill="1" applyAlignment="1">
      <alignment horizontal="left" vertical="center"/>
      <protection/>
    </xf>
    <xf numFmtId="191" fontId="2" fillId="24" borderId="0" xfId="1738" applyNumberFormat="1" applyFont="1" applyFill="1" applyAlignment="1">
      <alignment horizontal="right" vertical="center"/>
      <protection/>
    </xf>
    <xf numFmtId="192" fontId="2" fillId="24" borderId="0" xfId="1738" applyNumberFormat="1" applyFont="1" applyFill="1" applyAlignment="1">
      <alignment horizontal="center" vertical="center"/>
      <protection/>
    </xf>
    <xf numFmtId="0" fontId="3" fillId="24" borderId="0" xfId="1729" applyFont="1" applyFill="1" applyAlignment="1">
      <alignment horizontal="center" vertical="center"/>
      <protection/>
    </xf>
    <xf numFmtId="0" fontId="4" fillId="0" borderId="0" xfId="1686" applyNumberFormat="1" applyFont="1" applyAlignment="1" applyProtection="1">
      <alignment horizontal="right" vertical="center"/>
      <protection/>
    </xf>
    <xf numFmtId="0" fontId="4" fillId="0" borderId="15" xfId="1686" applyNumberFormat="1" applyFont="1" applyBorder="1" applyAlignment="1" applyProtection="1">
      <alignment horizontal="center" vertical="center" wrapText="1"/>
      <protection/>
    </xf>
    <xf numFmtId="191" fontId="4" fillId="0" borderId="15" xfId="1686" applyNumberFormat="1" applyFont="1" applyBorder="1" applyAlignment="1" applyProtection="1">
      <alignment horizontal="center" vertical="center" wrapText="1"/>
      <protection/>
    </xf>
    <xf numFmtId="0" fontId="4" fillId="0" borderId="15" xfId="1686" applyNumberFormat="1" applyFont="1" applyBorder="1" applyAlignment="1" applyProtection="1">
      <alignment vertical="center" wrapText="1"/>
      <protection/>
    </xf>
    <xf numFmtId="191" fontId="4" fillId="24" borderId="15" xfId="1729" applyNumberFormat="1" applyFont="1" applyFill="1" applyBorder="1">
      <alignment vertical="center"/>
      <protection/>
    </xf>
    <xf numFmtId="193" fontId="4" fillId="0" borderId="15" xfId="1686" applyNumberFormat="1" applyFont="1" applyBorder="1" applyAlignment="1" applyProtection="1">
      <alignment vertical="center"/>
      <protection/>
    </xf>
    <xf numFmtId="41" fontId="4" fillId="0" borderId="15" xfId="1729" applyNumberFormat="1" applyFont="1" applyBorder="1" applyAlignment="1">
      <alignment horizontal="center" vertical="center"/>
      <protection/>
    </xf>
    <xf numFmtId="41" fontId="4" fillId="24" borderId="15" xfId="1729" applyNumberFormat="1" applyFont="1" applyFill="1" applyBorder="1">
      <alignment vertical="center"/>
      <protection/>
    </xf>
    <xf numFmtId="41" fontId="4" fillId="0" borderId="0" xfId="1729" applyNumberFormat="1" applyFont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192" fontId="0" fillId="0" borderId="0" xfId="0" applyNumberForma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92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92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92" fontId="4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192" fontId="4" fillId="0" borderId="0" xfId="0" applyNumberFormat="1" applyFont="1" applyAlignment="1">
      <alignment wrapText="1"/>
    </xf>
    <xf numFmtId="0" fontId="4" fillId="24" borderId="0" xfId="1729" applyFont="1" applyFill="1" applyAlignment="1">
      <alignment vertical="center" wrapText="1"/>
      <protection/>
    </xf>
    <xf numFmtId="0" fontId="5" fillId="24" borderId="0" xfId="1723" applyFont="1" applyFill="1" applyAlignment="1">
      <alignment vertical="center" wrapText="1"/>
      <protection/>
    </xf>
    <xf numFmtId="192" fontId="2" fillId="24" borderId="0" xfId="1738" applyNumberFormat="1" applyFont="1" applyFill="1" applyAlignment="1">
      <alignment horizontal="center" vertical="center" wrapText="1"/>
      <protection/>
    </xf>
    <xf numFmtId="192" fontId="3" fillId="24" borderId="0" xfId="1729" applyNumberFormat="1" applyFont="1" applyFill="1" applyAlignment="1">
      <alignment horizontal="center" vertical="center"/>
      <protection/>
    </xf>
    <xf numFmtId="192" fontId="3" fillId="0" borderId="0" xfId="1729" applyNumberFormat="1" applyFont="1" applyAlignment="1">
      <alignment horizontal="center" vertical="center"/>
      <protection/>
    </xf>
    <xf numFmtId="0" fontId="4" fillId="24" borderId="0" xfId="1729" applyFont="1" applyFill="1" applyAlignment="1">
      <alignment horizontal="center" vertical="center" wrapText="1"/>
      <protection/>
    </xf>
    <xf numFmtId="191" fontId="4" fillId="0" borderId="0" xfId="1729" applyNumberFormat="1" applyFont="1" applyAlignment="1">
      <alignment horizontal="right" vertical="center"/>
      <protection/>
    </xf>
    <xf numFmtId="192" fontId="6" fillId="24" borderId="15" xfId="1729" applyNumberFormat="1" applyFont="1" applyFill="1" applyBorder="1" applyAlignment="1">
      <alignment horizontal="center" vertical="center" wrapText="1"/>
      <protection/>
    </xf>
    <xf numFmtId="191" fontId="4" fillId="24" borderId="15" xfId="1729" applyNumberFormat="1" applyFont="1" applyFill="1" applyBorder="1" applyAlignment="1">
      <alignment horizontal="center" vertical="center"/>
      <protection/>
    </xf>
    <xf numFmtId="191" fontId="4" fillId="0" borderId="15" xfId="1729" applyNumberFormat="1" applyFont="1" applyBorder="1" applyAlignment="1">
      <alignment horizontal="center" vertical="center"/>
      <protection/>
    </xf>
    <xf numFmtId="0" fontId="7" fillId="24" borderId="0" xfId="1729" applyFont="1" applyFill="1" applyAlignment="1">
      <alignment horizontal="center" vertical="center"/>
      <protection/>
    </xf>
    <xf numFmtId="0" fontId="6" fillId="24" borderId="15" xfId="1729" applyFont="1" applyFill="1" applyBorder="1" applyAlignment="1">
      <alignment horizontal="left" vertical="center" wrapText="1"/>
      <protection/>
    </xf>
    <xf numFmtId="0" fontId="4" fillId="24" borderId="15" xfId="1729" applyFont="1" applyFill="1" applyBorder="1" applyAlignment="1">
      <alignment vertical="center" wrapText="1"/>
      <protection/>
    </xf>
    <xf numFmtId="192" fontId="6" fillId="24" borderId="15" xfId="1729" applyNumberFormat="1" applyFont="1" applyFill="1" applyBorder="1" applyAlignment="1">
      <alignment horizontal="left" vertical="center" wrapText="1"/>
      <protection/>
    </xf>
    <xf numFmtId="0" fontId="4" fillId="24" borderId="15" xfId="1729" applyFont="1" applyFill="1" applyBorder="1" applyAlignment="1">
      <alignment horizontal="left" vertical="center" wrapText="1"/>
      <protection/>
    </xf>
    <xf numFmtId="0" fontId="6" fillId="24" borderId="15" xfId="1729" applyFont="1" applyFill="1" applyBorder="1" applyAlignment="1">
      <alignment vertical="center" wrapText="1"/>
      <protection/>
    </xf>
    <xf numFmtId="0" fontId="6" fillId="24" borderId="15" xfId="1628" applyFont="1" applyFill="1" applyBorder="1" applyAlignment="1">
      <alignment vertical="center" wrapText="1"/>
      <protection/>
    </xf>
    <xf numFmtId="4" fontId="4" fillId="0" borderId="0" xfId="1628" applyNumberFormat="1" applyFont="1">
      <alignment/>
      <protection/>
    </xf>
    <xf numFmtId="0" fontId="6" fillId="24" borderId="15" xfId="1729" applyFont="1" applyFill="1" applyBorder="1" applyAlignment="1">
      <alignment horizontal="center" vertical="center" wrapText="1"/>
      <protection/>
    </xf>
    <xf numFmtId="41" fontId="4" fillId="24" borderId="15" xfId="1729" applyNumberFormat="1" applyFont="1" applyFill="1" applyBorder="1" applyAlignment="1">
      <alignment horizontal="center" vertical="center"/>
      <protection/>
    </xf>
    <xf numFmtId="0" fontId="6" fillId="24" borderId="15" xfId="1728" applyFont="1" applyFill="1" applyBorder="1" applyAlignment="1">
      <alignment horizontal="left" vertical="center" wrapText="1"/>
      <protection/>
    </xf>
    <xf numFmtId="41" fontId="4" fillId="0" borderId="15" xfId="1729" applyNumberFormat="1" applyFont="1" applyBorder="1">
      <alignment vertical="center"/>
      <protection/>
    </xf>
    <xf numFmtId="194" fontId="4" fillId="24" borderId="0" xfId="1729" applyNumberFormat="1" applyFont="1" applyFill="1" applyAlignment="1">
      <alignment horizontal="right" vertical="center"/>
      <protection/>
    </xf>
    <xf numFmtId="191" fontId="4" fillId="24" borderId="0" xfId="1729" applyNumberFormat="1" applyFont="1" applyFill="1" applyAlignment="1">
      <alignment horizontal="right" vertical="center" wrapText="1"/>
      <protection/>
    </xf>
    <xf numFmtId="0" fontId="2" fillId="0" borderId="0" xfId="1628" applyFont="1">
      <alignment/>
      <protection/>
    </xf>
    <xf numFmtId="0" fontId="3" fillId="0" borderId="0" xfId="1628" applyFont="1">
      <alignment/>
      <protection/>
    </xf>
    <xf numFmtId="0" fontId="4" fillId="0" borderId="0" xfId="1628" applyFont="1">
      <alignment/>
      <protection/>
    </xf>
    <xf numFmtId="192" fontId="4" fillId="0" borderId="0" xfId="1628" applyNumberFormat="1" applyFont="1" applyAlignment="1">
      <alignment horizontal="center"/>
      <protection/>
    </xf>
    <xf numFmtId="0" fontId="5" fillId="0" borderId="0" xfId="0" applyFont="1" applyFill="1" applyAlignment="1">
      <alignment vertical="center"/>
    </xf>
    <xf numFmtId="0" fontId="2" fillId="0" borderId="0" xfId="1717" applyFont="1">
      <alignment vertical="center"/>
      <protection/>
    </xf>
    <xf numFmtId="192" fontId="2" fillId="0" borderId="0" xfId="1717" applyNumberFormat="1" applyFont="1" applyAlignment="1">
      <alignment horizontal="center" vertical="center"/>
      <protection/>
    </xf>
    <xf numFmtId="0" fontId="2" fillId="0" borderId="0" xfId="1722" applyFont="1" applyAlignment="1">
      <alignment vertical="center"/>
      <protection/>
    </xf>
    <xf numFmtId="3" fontId="3" fillId="0" borderId="0" xfId="1628" applyNumberFormat="1" applyFont="1" applyAlignment="1">
      <alignment horizontal="center" vertical="center"/>
      <protection/>
    </xf>
    <xf numFmtId="3" fontId="4" fillId="0" borderId="0" xfId="1628" applyNumberFormat="1" applyFont="1" applyAlignment="1">
      <alignment horizontal="right" vertical="center"/>
      <protection/>
    </xf>
    <xf numFmtId="3" fontId="4" fillId="0" borderId="0" xfId="1628" applyNumberFormat="1" applyFont="1" applyAlignment="1">
      <alignment horizontal="center" vertical="center"/>
      <protection/>
    </xf>
    <xf numFmtId="192" fontId="4" fillId="0" borderId="0" xfId="1628" applyNumberFormat="1" applyFont="1" applyAlignment="1">
      <alignment horizontal="center" vertical="center"/>
      <protection/>
    </xf>
    <xf numFmtId="0" fontId="4" fillId="0" borderId="15" xfId="1628" applyFont="1" applyBorder="1" applyAlignment="1">
      <alignment horizontal="center" vertical="center"/>
      <protection/>
    </xf>
    <xf numFmtId="0" fontId="4" fillId="0" borderId="15" xfId="1628" applyFont="1" applyBorder="1" applyAlignment="1">
      <alignment horizontal="center" vertical="center" wrapText="1"/>
      <protection/>
    </xf>
    <xf numFmtId="192" fontId="4" fillId="0" borderId="15" xfId="1628" applyNumberFormat="1" applyFont="1" applyBorder="1" applyAlignment="1">
      <alignment horizontal="center" vertical="center" wrapText="1"/>
      <protection/>
    </xf>
    <xf numFmtId="192" fontId="6" fillId="0" borderId="15" xfId="1628" applyNumberFormat="1" applyFont="1" applyBorder="1" applyAlignment="1">
      <alignment horizontal="left" vertical="center" wrapText="1"/>
      <protection/>
    </xf>
    <xf numFmtId="191" fontId="4" fillId="0" borderId="15" xfId="1628" applyNumberFormat="1" applyFont="1" applyBorder="1" applyAlignment="1">
      <alignment vertical="center"/>
      <protection/>
    </xf>
    <xf numFmtId="193" fontId="4" fillId="0" borderId="18" xfId="1628" applyNumberFormat="1" applyFont="1" applyBorder="1" applyAlignment="1">
      <alignment horizontal="center" vertical="center"/>
      <protection/>
    </xf>
    <xf numFmtId="195" fontId="4" fillId="0" borderId="0" xfId="1628" applyNumberFormat="1" applyFont="1">
      <alignment/>
      <protection/>
    </xf>
    <xf numFmtId="41" fontId="4" fillId="0" borderId="15" xfId="1628" applyNumberFormat="1" applyFont="1" applyBorder="1" applyAlignment="1">
      <alignment vertical="center"/>
      <protection/>
    </xf>
    <xf numFmtId="192" fontId="6" fillId="0" borderId="15" xfId="1628" applyNumberFormat="1" applyFont="1" applyBorder="1" applyAlignment="1">
      <alignment horizontal="center" vertical="center" wrapText="1"/>
      <protection/>
    </xf>
    <xf numFmtId="41" fontId="4" fillId="0" borderId="15" xfId="1628" applyNumberFormat="1" applyFont="1" applyBorder="1" applyAlignment="1">
      <alignment horizontal="center" vertical="center"/>
      <protection/>
    </xf>
    <xf numFmtId="0" fontId="2" fillId="0" borderId="0" xfId="1738" applyFont="1">
      <alignment vertical="center"/>
      <protection/>
    </xf>
    <xf numFmtId="0" fontId="3" fillId="0" borderId="0" xfId="1728" applyFont="1">
      <alignment vertical="center"/>
      <protection/>
    </xf>
    <xf numFmtId="0" fontId="4" fillId="0" borderId="0" xfId="1728" applyFont="1" applyAlignment="1">
      <alignment horizontal="center" vertical="center"/>
      <protection/>
    </xf>
    <xf numFmtId="192" fontId="4" fillId="0" borderId="0" xfId="1728" applyNumberFormat="1" applyFont="1" applyAlignment="1">
      <alignment horizontal="center" vertical="center"/>
      <protection/>
    </xf>
    <xf numFmtId="0" fontId="4" fillId="0" borderId="0" xfId="1728" applyFont="1">
      <alignment vertical="center"/>
      <protection/>
    </xf>
    <xf numFmtId="192" fontId="2" fillId="0" borderId="0" xfId="1738" applyNumberFormat="1" applyFont="1" applyAlignment="1">
      <alignment horizontal="center" vertical="center"/>
      <protection/>
    </xf>
    <xf numFmtId="0" fontId="3" fillId="0" borderId="0" xfId="1728" applyFont="1" applyAlignment="1">
      <alignment horizontal="center" vertical="center"/>
      <protection/>
    </xf>
    <xf numFmtId="192" fontId="4" fillId="0" borderId="0" xfId="1728" applyNumberFormat="1" applyFont="1" applyAlignment="1">
      <alignment horizontal="right" vertical="center"/>
      <protection/>
    </xf>
    <xf numFmtId="192" fontId="6" fillId="0" borderId="15" xfId="1728" applyNumberFormat="1" applyFont="1" applyBorder="1" applyAlignment="1">
      <alignment horizontal="center" vertical="center" wrapText="1"/>
      <protection/>
    </xf>
    <xf numFmtId="192" fontId="4" fillId="0" borderId="15" xfId="1728" applyNumberFormat="1" applyFont="1" applyBorder="1" applyAlignment="1">
      <alignment horizontal="center" vertical="center"/>
      <protection/>
    </xf>
    <xf numFmtId="192" fontId="4" fillId="0" borderId="15" xfId="1628" applyNumberFormat="1" applyFont="1" applyBorder="1" applyAlignment="1">
      <alignment vertical="center" wrapText="1"/>
      <protection/>
    </xf>
    <xf numFmtId="41" fontId="4" fillId="0" borderId="15" xfId="1628" applyNumberFormat="1" applyFont="1" applyBorder="1" applyAlignment="1">
      <alignment horizontal="center" vertical="center" wrapText="1"/>
      <protection/>
    </xf>
    <xf numFmtId="41" fontId="6" fillId="0" borderId="15" xfId="1728" applyNumberFormat="1" applyFont="1" applyBorder="1" applyAlignment="1">
      <alignment horizontal="center" vertical="center" wrapText="1"/>
      <protection/>
    </xf>
    <xf numFmtId="41" fontId="4" fillId="0" borderId="15" xfId="1728" applyNumberFormat="1" applyFont="1" applyBorder="1" applyAlignment="1">
      <alignment horizontal="center" vertical="center"/>
      <protection/>
    </xf>
    <xf numFmtId="41" fontId="6" fillId="0" borderId="15" xfId="1728" applyNumberFormat="1" applyFont="1" applyBorder="1" applyAlignment="1">
      <alignment horizontal="center" vertical="center"/>
      <protection/>
    </xf>
    <xf numFmtId="3" fontId="4" fillId="0" borderId="0" xfId="1728" applyNumberFormat="1" applyFont="1" applyAlignment="1">
      <alignment horizontal="center" vertical="center"/>
      <protection/>
    </xf>
    <xf numFmtId="192" fontId="3" fillId="0" borderId="0" xfId="1728" applyNumberFormat="1" applyFont="1" applyAlignment="1">
      <alignment horizontal="center" vertical="center"/>
      <protection/>
    </xf>
    <xf numFmtId="192" fontId="4" fillId="0" borderId="15" xfId="1628" applyNumberFormat="1" applyFont="1" applyBorder="1" applyAlignment="1">
      <alignment horizontal="left" vertical="center" wrapText="1"/>
      <protection/>
    </xf>
    <xf numFmtId="0" fontId="6" fillId="0" borderId="15" xfId="1728" applyFont="1" applyBorder="1" applyAlignment="1">
      <alignment horizontal="left" vertical="center"/>
      <protection/>
    </xf>
    <xf numFmtId="191" fontId="4" fillId="0" borderId="15" xfId="1628" applyNumberFormat="1" applyFont="1" applyBorder="1" applyAlignment="1">
      <alignment horizontal="right" vertical="center"/>
      <protection/>
    </xf>
    <xf numFmtId="0" fontId="6" fillId="0" borderId="15" xfId="1728" applyFont="1" applyBorder="1" applyAlignment="1">
      <alignment horizontal="center" vertical="center"/>
      <protection/>
    </xf>
    <xf numFmtId="43" fontId="6" fillId="0" borderId="0" xfId="1728" applyNumberFormat="1" applyFont="1" applyAlignment="1">
      <alignment horizontal="right" vertical="center" wrapText="1"/>
      <protection/>
    </xf>
    <xf numFmtId="191" fontId="4" fillId="0" borderId="15" xfId="1628" applyNumberFormat="1" applyFont="1" applyBorder="1" applyAlignment="1">
      <alignment horizontal="center" vertical="center"/>
      <protection/>
    </xf>
    <xf numFmtId="0" fontId="4" fillId="0" borderId="0" xfId="1716" applyFont="1">
      <alignment vertical="center"/>
      <protection/>
    </xf>
    <xf numFmtId="0" fontId="4" fillId="0" borderId="0" xfId="1716" applyFont="1" applyAlignment="1">
      <alignment horizontal="center" vertical="center"/>
      <protection/>
    </xf>
    <xf numFmtId="9" fontId="4" fillId="0" borderId="0" xfId="1716" applyNumberFormat="1" applyFont="1" applyAlignment="1">
      <alignment horizontal="center" vertical="center"/>
      <protection/>
    </xf>
    <xf numFmtId="0" fontId="2" fillId="0" borderId="0" xfId="1716" applyFont="1" applyAlignment="1">
      <alignment horizontal="center" vertical="center"/>
      <protection/>
    </xf>
    <xf numFmtId="9" fontId="2" fillId="0" borderId="0" xfId="1716" applyNumberFormat="1" applyFont="1" applyAlignment="1">
      <alignment horizontal="center" vertical="center"/>
      <protection/>
    </xf>
    <xf numFmtId="0" fontId="2" fillId="0" borderId="0" xfId="1716" applyFont="1">
      <alignment vertical="center"/>
      <protection/>
    </xf>
    <xf numFmtId="0" fontId="3" fillId="0" borderId="0" xfId="1716" applyFont="1" applyAlignment="1">
      <alignment horizontal="center" vertical="center"/>
      <protection/>
    </xf>
    <xf numFmtId="0" fontId="3" fillId="0" borderId="0" xfId="1716" applyFont="1">
      <alignment vertical="center"/>
      <protection/>
    </xf>
    <xf numFmtId="0" fontId="4" fillId="0" borderId="19" xfId="1716" applyFont="1" applyBorder="1" applyAlignment="1">
      <alignment horizontal="right" vertical="center"/>
      <protection/>
    </xf>
    <xf numFmtId="0" fontId="4" fillId="0" borderId="0" xfId="1716" applyFont="1" applyAlignment="1">
      <alignment horizontal="right" vertical="center"/>
      <protection/>
    </xf>
    <xf numFmtId="0" fontId="4" fillId="0" borderId="15" xfId="1716" applyFont="1" applyBorder="1" applyAlignment="1">
      <alignment horizontal="center" vertical="center"/>
      <protection/>
    </xf>
    <xf numFmtId="0" fontId="4" fillId="0" borderId="15" xfId="1716" applyFont="1" applyBorder="1" applyAlignment="1">
      <alignment horizontal="center" vertical="center" wrapText="1"/>
      <protection/>
    </xf>
    <xf numFmtId="9" fontId="4" fillId="0" borderId="20" xfId="1716" applyNumberFormat="1" applyFont="1" applyBorder="1" applyAlignment="1">
      <alignment horizontal="center" vertical="center" wrapText="1"/>
      <protection/>
    </xf>
    <xf numFmtId="0" fontId="4" fillId="0" borderId="20" xfId="1716" applyFont="1" applyBorder="1" applyAlignment="1">
      <alignment horizontal="center" vertical="center" wrapText="1"/>
      <protection/>
    </xf>
    <xf numFmtId="0" fontId="4" fillId="0" borderId="0" xfId="1716" applyFont="1" applyAlignment="1">
      <alignment horizontal="center" vertical="center" wrapText="1"/>
      <protection/>
    </xf>
    <xf numFmtId="196" fontId="6" fillId="0" borderId="15" xfId="1628" applyNumberFormat="1" applyFont="1" applyBorder="1" applyAlignment="1">
      <alignment horizontal="left" vertical="center" wrapText="1"/>
      <protection/>
    </xf>
    <xf numFmtId="3" fontId="4" fillId="0" borderId="15" xfId="1628" applyNumberFormat="1" applyFont="1" applyBorder="1" applyAlignment="1">
      <alignment vertical="center"/>
      <protection/>
    </xf>
    <xf numFmtId="196" fontId="6" fillId="0" borderId="15" xfId="1628" applyNumberFormat="1" applyFont="1" applyBorder="1" applyAlignment="1">
      <alignment horizontal="center" vertical="center" wrapText="1"/>
      <protection/>
    </xf>
    <xf numFmtId="193" fontId="6" fillId="0" borderId="15" xfId="1628" applyNumberFormat="1" applyFont="1" applyBorder="1" applyAlignment="1">
      <alignment horizontal="center" vertical="center" wrapText="1"/>
      <protection/>
    </xf>
    <xf numFmtId="196" fontId="6" fillId="0" borderId="0" xfId="1628" applyNumberFormat="1" applyFont="1" applyAlignment="1">
      <alignment horizontal="center" vertical="center" wrapText="1"/>
      <protection/>
    </xf>
    <xf numFmtId="191" fontId="6" fillId="0" borderId="15" xfId="2674" applyNumberFormat="1" applyFont="1" applyFill="1" applyBorder="1" applyAlignment="1">
      <alignment horizontal="center" vertical="center" wrapText="1"/>
    </xf>
    <xf numFmtId="0" fontId="4" fillId="0" borderId="0" xfId="1716" applyFont="1" applyAlignment="1">
      <alignment horizontal="left" vertical="center" wrapText="1"/>
      <protection/>
    </xf>
    <xf numFmtId="0" fontId="4" fillId="0" borderId="18" xfId="1716" applyFont="1" applyBorder="1" applyAlignment="1">
      <alignment horizontal="center" vertical="center" wrapText="1"/>
      <protection/>
    </xf>
    <xf numFmtId="193" fontId="4" fillId="0" borderId="15" xfId="1628" applyNumberFormat="1" applyFont="1" applyBorder="1" applyAlignment="1">
      <alignment horizontal="center" vertical="center" wrapText="1"/>
      <protection/>
    </xf>
    <xf numFmtId="3" fontId="4" fillId="0" borderId="0" xfId="1716" applyNumberFormat="1" applyFont="1">
      <alignment vertical="center"/>
      <protection/>
    </xf>
    <xf numFmtId="3" fontId="4" fillId="0" borderId="0" xfId="1628" applyNumberFormat="1" applyFont="1">
      <alignment/>
      <protection/>
    </xf>
    <xf numFmtId="197" fontId="4" fillId="0" borderId="15" xfId="1628" applyNumberFormat="1" applyFont="1" applyBorder="1" applyAlignment="1">
      <alignment vertical="center"/>
      <protection/>
    </xf>
    <xf numFmtId="191" fontId="4" fillId="0" borderId="15" xfId="2674" applyNumberFormat="1" applyFont="1" applyFill="1" applyBorder="1" applyAlignment="1">
      <alignment horizontal="right" vertical="center" wrapText="1"/>
    </xf>
    <xf numFmtId="198" fontId="4" fillId="0" borderId="0" xfId="1716" applyNumberFormat="1" applyFont="1">
      <alignment vertical="center"/>
      <protection/>
    </xf>
    <xf numFmtId="3" fontId="3" fillId="0" borderId="0" xfId="1628" applyNumberFormat="1" applyFont="1" applyAlignment="1">
      <alignment horizontal="right" vertical="center"/>
      <protection/>
    </xf>
    <xf numFmtId="0" fontId="4" fillId="0" borderId="0" xfId="1628" applyFont="1" applyAlignment="1">
      <alignment horizontal="center" vertical="center"/>
      <protection/>
    </xf>
    <xf numFmtId="0" fontId="2" fillId="0" borderId="0" xfId="1628" applyFont="1" applyAlignment="1">
      <alignment horizontal="center" vertical="center"/>
      <protection/>
    </xf>
    <xf numFmtId="3" fontId="8" fillId="0" borderId="0" xfId="1628" applyNumberFormat="1" applyFont="1" applyAlignment="1">
      <alignment horizontal="center" vertical="center"/>
      <protection/>
    </xf>
    <xf numFmtId="3" fontId="4" fillId="0" borderId="19" xfId="1628" applyNumberFormat="1" applyFont="1" applyBorder="1" applyAlignment="1">
      <alignment horizontal="center" vertical="center"/>
      <protection/>
    </xf>
    <xf numFmtId="3" fontId="4" fillId="0" borderId="19" xfId="1628" applyNumberFormat="1" applyFont="1" applyBorder="1" applyAlignment="1">
      <alignment horizontal="right" vertical="center"/>
      <protection/>
    </xf>
    <xf numFmtId="3" fontId="4" fillId="0" borderId="15" xfId="1628" applyNumberFormat="1" applyFont="1" applyBorder="1" applyAlignment="1">
      <alignment horizontal="center" vertical="center"/>
      <protection/>
    </xf>
    <xf numFmtId="3" fontId="4" fillId="0" borderId="0" xfId="1628" applyNumberFormat="1" applyFont="1" applyAlignment="1">
      <alignment vertical="center"/>
      <protection/>
    </xf>
    <xf numFmtId="197" fontId="4" fillId="0" borderId="15" xfId="1628" applyNumberFormat="1" applyFont="1" applyBorder="1" applyAlignment="1">
      <alignment horizontal="center" vertical="center"/>
      <protection/>
    </xf>
    <xf numFmtId="199" fontId="4" fillId="0" borderId="15" xfId="1628" applyNumberFormat="1" applyFont="1" applyBorder="1" applyAlignment="1">
      <alignment horizontal="center" vertical="center"/>
      <protection/>
    </xf>
    <xf numFmtId="191" fontId="4" fillId="0" borderId="15" xfId="1628" applyNumberFormat="1" applyFont="1" applyBorder="1" applyAlignment="1">
      <alignment horizontal="center" vertical="center" wrapText="1"/>
      <protection/>
    </xf>
    <xf numFmtId="200" fontId="6" fillId="0" borderId="0" xfId="1628" applyNumberFormat="1" applyFont="1" applyAlignment="1">
      <alignment vertical="center"/>
      <protection/>
    </xf>
    <xf numFmtId="191" fontId="4" fillId="0" borderId="15" xfId="2674" applyNumberFormat="1" applyFont="1" applyFill="1" applyBorder="1" applyAlignment="1">
      <alignment horizontal="center" vertical="center" wrapText="1"/>
    </xf>
    <xf numFmtId="4" fontId="4" fillId="0" borderId="0" xfId="1628" applyNumberFormat="1" applyFont="1" applyAlignment="1">
      <alignment horizontal="center" vertical="center"/>
      <protection/>
    </xf>
    <xf numFmtId="41" fontId="4" fillId="0" borderId="15" xfId="2674" applyNumberFormat="1" applyFont="1" applyFill="1" applyBorder="1" applyAlignment="1">
      <alignment horizontal="center" vertical="center" wrapText="1"/>
    </xf>
    <xf numFmtId="0" fontId="2" fillId="0" borderId="0" xfId="1632" applyFont="1">
      <alignment/>
      <protection/>
    </xf>
    <xf numFmtId="0" fontId="3" fillId="0" borderId="0" xfId="1632" applyFont="1">
      <alignment/>
      <protection/>
    </xf>
    <xf numFmtId="0" fontId="4" fillId="0" borderId="0" xfId="1632" applyFont="1">
      <alignment/>
      <protection/>
    </xf>
    <xf numFmtId="3" fontId="3" fillId="0" borderId="0" xfId="1632" applyNumberFormat="1" applyFont="1" applyAlignment="1">
      <alignment horizontal="center" vertical="center"/>
      <protection/>
    </xf>
    <xf numFmtId="3" fontId="4" fillId="0" borderId="0" xfId="1632" applyNumberFormat="1" applyFont="1" applyAlignment="1">
      <alignment horizontal="right" vertical="center"/>
      <protection/>
    </xf>
    <xf numFmtId="3" fontId="4" fillId="0" borderId="0" xfId="1632" applyNumberFormat="1" applyFont="1" applyAlignment="1">
      <alignment horizontal="center" vertical="center"/>
      <protection/>
    </xf>
    <xf numFmtId="0" fontId="4" fillId="0" borderId="15" xfId="1632" applyFont="1" applyBorder="1" applyAlignment="1">
      <alignment horizontal="center" vertical="center"/>
      <protection/>
    </xf>
    <xf numFmtId="0" fontId="4" fillId="0" borderId="15" xfId="1632" applyFont="1" applyBorder="1" applyAlignment="1">
      <alignment horizontal="center" vertical="center" wrapText="1"/>
      <protection/>
    </xf>
    <xf numFmtId="192" fontId="6" fillId="0" borderId="15" xfId="1632" applyNumberFormat="1" applyFont="1" applyBorder="1" applyAlignment="1">
      <alignment horizontal="left" vertical="center" wrapText="1"/>
      <protection/>
    </xf>
    <xf numFmtId="41" fontId="6" fillId="0" borderId="15" xfId="1730" applyNumberFormat="1" applyFont="1" applyBorder="1" applyAlignment="1">
      <alignment horizontal="right" vertical="center" wrapText="1"/>
      <protection/>
    </xf>
    <xf numFmtId="41" fontId="4" fillId="0" borderId="15" xfId="1632" applyNumberFormat="1" applyFont="1" applyBorder="1" applyAlignment="1">
      <alignment vertical="center"/>
      <protection/>
    </xf>
    <xf numFmtId="193" fontId="4" fillId="0" borderId="18" xfId="1632" applyNumberFormat="1" applyFont="1" applyBorder="1" applyAlignment="1">
      <alignment horizontal="center" vertical="center"/>
      <protection/>
    </xf>
    <xf numFmtId="4" fontId="4" fillId="0" borderId="0" xfId="1632" applyNumberFormat="1" applyFont="1">
      <alignment/>
      <protection/>
    </xf>
    <xf numFmtId="191" fontId="4" fillId="0" borderId="15" xfId="1632" applyNumberFormat="1" applyFont="1" applyBorder="1" applyAlignment="1">
      <alignment horizontal="right" vertical="center"/>
      <protection/>
    </xf>
    <xf numFmtId="192" fontId="6" fillId="0" borderId="15" xfId="1632" applyNumberFormat="1" applyFont="1" applyBorder="1" applyAlignment="1">
      <alignment horizontal="center" vertical="center" wrapText="1"/>
      <protection/>
    </xf>
    <xf numFmtId="191" fontId="6" fillId="0" borderId="15" xfId="1730" applyNumberFormat="1" applyFont="1" applyBorder="1" applyAlignment="1">
      <alignment horizontal="right" vertical="center" wrapText="1"/>
      <protection/>
    </xf>
    <xf numFmtId="0" fontId="4" fillId="0" borderId="0" xfId="1725" applyFont="1">
      <alignment/>
      <protection/>
    </xf>
    <xf numFmtId="3" fontId="4" fillId="0" borderId="19" xfId="1632" applyNumberFormat="1" applyFont="1" applyBorder="1" applyAlignment="1">
      <alignment horizontal="center" vertical="center"/>
      <protection/>
    </xf>
    <xf numFmtId="3" fontId="4" fillId="0" borderId="19" xfId="1632" applyNumberFormat="1" applyFont="1" applyBorder="1" applyAlignment="1">
      <alignment horizontal="right" vertical="center"/>
      <protection/>
    </xf>
    <xf numFmtId="3" fontId="4" fillId="0" borderId="15" xfId="1632" applyNumberFormat="1" applyFont="1" applyBorder="1" applyAlignment="1">
      <alignment horizontal="center" vertical="center"/>
      <protection/>
    </xf>
    <xf numFmtId="191" fontId="4" fillId="0" borderId="15" xfId="1632" applyNumberFormat="1" applyFont="1" applyBorder="1" applyAlignment="1">
      <alignment horizontal="center" vertical="center" wrapText="1"/>
      <protection/>
    </xf>
    <xf numFmtId="197" fontId="4" fillId="0" borderId="15" xfId="1632" applyNumberFormat="1" applyFont="1" applyBorder="1" applyAlignment="1">
      <alignment horizontal="center" vertical="center" wrapText="1"/>
      <protection/>
    </xf>
    <xf numFmtId="3" fontId="4" fillId="0" borderId="15" xfId="1632" applyNumberFormat="1" applyFont="1" applyBorder="1" applyAlignment="1">
      <alignment horizontal="left" vertical="center"/>
      <protection/>
    </xf>
    <xf numFmtId="195" fontId="4" fillId="0" borderId="0" xfId="1716" applyNumberFormat="1" applyFont="1">
      <alignment vertical="center"/>
      <protection/>
    </xf>
    <xf numFmtId="191" fontId="4" fillId="0" borderId="0" xfId="1716" applyNumberFormat="1" applyFont="1">
      <alignment vertical="center"/>
      <protection/>
    </xf>
    <xf numFmtId="0" fontId="2" fillId="0" borderId="0" xfId="1725" applyFont="1" applyAlignment="1">
      <alignment vertical="center"/>
      <protection/>
    </xf>
    <xf numFmtId="0" fontId="3" fillId="0" borderId="0" xfId="1725" applyFont="1" applyAlignment="1">
      <alignment vertical="center"/>
      <protection/>
    </xf>
    <xf numFmtId="0" fontId="4" fillId="0" borderId="0" xfId="1632" applyFont="1" applyAlignment="1">
      <alignment vertical="center"/>
      <protection/>
    </xf>
    <xf numFmtId="0" fontId="4" fillId="0" borderId="0" xfId="1632" applyFont="1" applyAlignment="1">
      <alignment horizontal="center" vertical="center"/>
      <protection/>
    </xf>
    <xf numFmtId="0" fontId="4" fillId="0" borderId="0" xfId="1725" applyFont="1" applyAlignment="1">
      <alignment vertical="center"/>
      <protection/>
    </xf>
    <xf numFmtId="0" fontId="3" fillId="0" borderId="0" xfId="1632" applyFont="1" applyAlignment="1">
      <alignment horizontal="center" vertical="center" wrapText="1"/>
      <protection/>
    </xf>
    <xf numFmtId="0" fontId="4" fillId="0" borderId="0" xfId="1632" applyFont="1" applyAlignment="1">
      <alignment horizontal="left" vertical="center" indent="1"/>
      <protection/>
    </xf>
    <xf numFmtId="0" fontId="4" fillId="0" borderId="18" xfId="1632" applyFont="1" applyFill="1" applyBorder="1" applyAlignment="1">
      <alignment vertical="center" wrapText="1"/>
      <protection/>
    </xf>
    <xf numFmtId="0" fontId="4" fillId="0" borderId="15" xfId="1632" applyFont="1" applyBorder="1" applyAlignment="1">
      <alignment vertical="center"/>
      <protection/>
    </xf>
    <xf numFmtId="0" fontId="4" fillId="0" borderId="15" xfId="1632" applyFont="1" applyBorder="1" applyAlignment="1">
      <alignment vertical="center" wrapText="1"/>
      <protection/>
    </xf>
    <xf numFmtId="0" fontId="4" fillId="0" borderId="19" xfId="1725" applyFont="1" applyBorder="1" applyAlignment="1">
      <alignment horizontal="right" vertical="center"/>
      <protection/>
    </xf>
    <xf numFmtId="0" fontId="4" fillId="0" borderId="18" xfId="1632" applyFont="1" applyBorder="1" applyAlignment="1">
      <alignment vertical="center" wrapText="1"/>
      <protection/>
    </xf>
    <xf numFmtId="0" fontId="2" fillId="0" borderId="0" xfId="1725" applyFont="1">
      <alignment/>
      <protection/>
    </xf>
    <xf numFmtId="0" fontId="3" fillId="0" borderId="0" xfId="1725" applyFont="1">
      <alignment/>
      <protection/>
    </xf>
    <xf numFmtId="0" fontId="4" fillId="0" borderId="0" xfId="1725" applyFont="1" applyFill="1">
      <alignment/>
      <protection/>
    </xf>
    <xf numFmtId="0" fontId="4" fillId="0" borderId="0" xfId="1725" applyFont="1" applyAlignment="1">
      <alignment wrapText="1"/>
      <protection/>
    </xf>
    <xf numFmtId="0" fontId="5" fillId="0" borderId="0" xfId="0" applyFont="1" applyFill="1" applyAlignment="1">
      <alignment vertical="center" wrapText="1"/>
    </xf>
    <xf numFmtId="0" fontId="2" fillId="0" borderId="0" xfId="1725" applyFont="1" applyAlignment="1">
      <alignment wrapText="1"/>
      <protection/>
    </xf>
    <xf numFmtId="0" fontId="4" fillId="0" borderId="15" xfId="1725" applyFont="1" applyBorder="1" applyAlignment="1">
      <alignment horizontal="center" vertical="center" wrapText="1"/>
      <protection/>
    </xf>
    <xf numFmtId="0" fontId="6" fillId="0" borderId="15" xfId="1734" applyFont="1" applyBorder="1" applyAlignment="1">
      <alignment vertical="center" wrapText="1"/>
      <protection/>
    </xf>
    <xf numFmtId="199" fontId="4" fillId="0" borderId="15" xfId="1726" applyNumberFormat="1" applyFont="1" applyBorder="1" applyAlignment="1">
      <alignment horizontal="right" vertical="center" wrapText="1"/>
      <protection/>
    </xf>
    <xf numFmtId="0" fontId="4" fillId="0" borderId="15" xfId="1632" applyFont="1" applyBorder="1" applyAlignment="1">
      <alignment horizontal="left" vertical="center" wrapText="1"/>
      <protection/>
    </xf>
    <xf numFmtId="191" fontId="6" fillId="0" borderId="15" xfId="2674" applyNumberFormat="1" applyFont="1" applyFill="1" applyBorder="1" applyAlignment="1">
      <alignment horizontal="right" vertical="center" wrapText="1"/>
    </xf>
    <xf numFmtId="0" fontId="6" fillId="0" borderId="15" xfId="1734" applyFont="1" applyBorder="1" applyAlignment="1">
      <alignment horizontal="left" vertical="center" wrapText="1"/>
      <protection/>
    </xf>
    <xf numFmtId="191" fontId="4" fillId="0" borderId="15" xfId="2674" applyNumberFormat="1" applyFont="1" applyFill="1" applyBorder="1" applyAlignment="1" applyProtection="1">
      <alignment horizontal="right" vertical="center" wrapText="1"/>
      <protection/>
    </xf>
    <xf numFmtId="0" fontId="4" fillId="0" borderId="15" xfId="1725" applyFont="1" applyBorder="1" applyAlignment="1">
      <alignment wrapText="1"/>
      <protection/>
    </xf>
    <xf numFmtId="0" fontId="4" fillId="0" borderId="15" xfId="1725" applyFont="1" applyBorder="1">
      <alignment/>
      <protection/>
    </xf>
    <xf numFmtId="0" fontId="6" fillId="0" borderId="15" xfId="1734" applyFont="1" applyFill="1" applyBorder="1" applyAlignment="1">
      <alignment horizontal="left" vertical="center" wrapText="1"/>
      <protection/>
    </xf>
    <xf numFmtId="199" fontId="4" fillId="0" borderId="15" xfId="1726" applyNumberFormat="1" applyFont="1" applyFill="1" applyBorder="1" applyAlignment="1">
      <alignment horizontal="right" vertical="center" wrapText="1"/>
      <protection/>
    </xf>
    <xf numFmtId="0" fontId="4" fillId="0" borderId="15" xfId="1632" applyFont="1" applyFill="1" applyBorder="1" applyAlignment="1">
      <alignment horizontal="left" vertical="center" wrapText="1"/>
      <protection/>
    </xf>
    <xf numFmtId="0" fontId="6" fillId="0" borderId="15" xfId="1734" applyFont="1" applyBorder="1" applyAlignment="1">
      <alignment horizontal="center" vertical="center" wrapText="1"/>
      <protection/>
    </xf>
    <xf numFmtId="0" fontId="4" fillId="0" borderId="15" xfId="1725" applyFont="1" applyBorder="1" applyAlignment="1">
      <alignment vertical="center" wrapText="1"/>
      <protection/>
    </xf>
    <xf numFmtId="199" fontId="4" fillId="0" borderId="15" xfId="2674" applyNumberFormat="1" applyFont="1" applyFill="1" applyBorder="1" applyAlignment="1">
      <alignment horizontal="right" vertical="center" wrapText="1"/>
    </xf>
    <xf numFmtId="198" fontId="4" fillId="0" borderId="0" xfId="1716" applyNumberFormat="1" applyFont="1" applyAlignment="1">
      <alignment vertical="center" wrapText="1"/>
      <protection/>
    </xf>
    <xf numFmtId="10" fontId="4" fillId="0" borderId="0" xfId="487" applyNumberFormat="1" applyFont="1" applyFill="1" applyAlignment="1">
      <alignment vertical="center"/>
    </xf>
    <xf numFmtId="199" fontId="4" fillId="0" borderId="0" xfId="1725" applyNumberFormat="1" applyFont="1">
      <alignment/>
      <protection/>
    </xf>
    <xf numFmtId="0" fontId="2" fillId="0" borderId="0" xfId="1632" applyFont="1" applyAlignment="1">
      <alignment vertical="center"/>
      <protection/>
    </xf>
    <xf numFmtId="0" fontId="3" fillId="0" borderId="0" xfId="1632" applyFont="1" applyAlignment="1">
      <alignment vertical="center"/>
      <protection/>
    </xf>
    <xf numFmtId="0" fontId="4" fillId="0" borderId="0" xfId="1632" applyFont="1" applyAlignment="1">
      <alignment horizontal="right" vertical="center"/>
      <protection/>
    </xf>
    <xf numFmtId="199" fontId="4" fillId="0" borderId="15" xfId="1632" applyNumberFormat="1" applyFont="1" applyBorder="1" applyAlignment="1">
      <alignment horizontal="right" vertical="center" wrapText="1"/>
      <protection/>
    </xf>
    <xf numFmtId="199" fontId="4" fillId="0" borderId="0" xfId="1632" applyNumberFormat="1" applyFont="1" applyAlignment="1">
      <alignment vertical="center"/>
      <protection/>
    </xf>
    <xf numFmtId="0" fontId="4" fillId="0" borderId="15" xfId="1725" applyFont="1" applyBorder="1" applyAlignment="1">
      <alignment horizontal="center" vertical="center"/>
      <protection/>
    </xf>
    <xf numFmtId="0" fontId="4" fillId="0" borderId="15" xfId="1725" applyFont="1" applyBorder="1" applyAlignment="1">
      <alignment horizontal="left" vertical="center"/>
      <protection/>
    </xf>
    <xf numFmtId="0" fontId="2" fillId="0" borderId="0" xfId="1735" applyFont="1" applyAlignment="1">
      <alignment horizontal="left" vertical="center"/>
      <protection/>
    </xf>
    <xf numFmtId="0" fontId="3" fillId="0" borderId="0" xfId="1640" applyFont="1" applyAlignment="1">
      <alignment vertical="center"/>
      <protection/>
    </xf>
    <xf numFmtId="0" fontId="4" fillId="0" borderId="0" xfId="1735" applyFont="1" applyAlignment="1">
      <alignment horizontal="center" vertical="center" wrapText="1"/>
      <protection/>
    </xf>
    <xf numFmtId="0" fontId="4" fillId="0" borderId="0" xfId="1735" applyFont="1" applyAlignment="1">
      <alignment vertical="center" wrapText="1"/>
      <protection/>
    </xf>
    <xf numFmtId="0" fontId="4" fillId="0" borderId="0" xfId="1735" applyFont="1">
      <alignment vertical="center"/>
      <protection/>
    </xf>
    <xf numFmtId="0" fontId="9" fillId="0" borderId="0" xfId="1735" applyFont="1">
      <alignment vertical="center"/>
      <protection/>
    </xf>
    <xf numFmtId="0" fontId="3" fillId="0" borderId="0" xfId="1640" applyFont="1" applyAlignment="1">
      <alignment horizontal="center" vertical="center" wrapText="1"/>
      <protection/>
    </xf>
    <xf numFmtId="0" fontId="3" fillId="0" borderId="0" xfId="1640" applyFont="1" applyAlignment="1">
      <alignment horizontal="center" vertical="center"/>
      <protection/>
    </xf>
    <xf numFmtId="0" fontId="4" fillId="0" borderId="0" xfId="1735" applyFont="1" applyAlignment="1">
      <alignment horizontal="right" vertical="center"/>
      <protection/>
    </xf>
    <xf numFmtId="0" fontId="4" fillId="0" borderId="15" xfId="1735" applyFont="1" applyBorder="1" applyAlignment="1">
      <alignment horizontal="center" vertical="center" wrapText="1"/>
      <protection/>
    </xf>
    <xf numFmtId="0" fontId="4" fillId="0" borderId="15" xfId="1640" applyFont="1" applyBorder="1" applyAlignment="1">
      <alignment horizontal="center" vertical="center" wrapText="1"/>
      <protection/>
    </xf>
    <xf numFmtId="0" fontId="4" fillId="0" borderId="15" xfId="1632" applyFont="1" applyBorder="1" applyAlignment="1">
      <alignment horizontal="left" vertical="center"/>
      <protection/>
    </xf>
    <xf numFmtId="191" fontId="4" fillId="0" borderId="15" xfId="1632" applyNumberFormat="1" applyFont="1" applyBorder="1" applyAlignment="1">
      <alignment horizontal="right" vertical="center" wrapText="1"/>
      <protection/>
    </xf>
    <xf numFmtId="0" fontId="4" fillId="0" borderId="0" xfId="1632" applyFont="1" applyAlignment="1">
      <alignment horizontal="center" vertical="center" wrapText="1"/>
      <protection/>
    </xf>
    <xf numFmtId="3" fontId="4" fillId="0" borderId="0" xfId="1632" applyNumberFormat="1" applyFont="1" applyAlignment="1">
      <alignment vertical="center" wrapText="1"/>
      <protection/>
    </xf>
    <xf numFmtId="0" fontId="4" fillId="0" borderId="0" xfId="1735" applyFont="1" applyAlignment="1">
      <alignment horizontal="left" vertical="center" wrapText="1"/>
      <protection/>
    </xf>
    <xf numFmtId="0" fontId="4" fillId="0" borderId="0" xfId="1735" applyFont="1" applyFill="1">
      <alignment vertical="center"/>
      <protection/>
    </xf>
    <xf numFmtId="0" fontId="4" fillId="0" borderId="15" xfId="1735" applyFont="1" applyBorder="1" applyAlignment="1">
      <alignment vertical="center" wrapText="1"/>
      <protection/>
    </xf>
    <xf numFmtId="199" fontId="4" fillId="0" borderId="15" xfId="1735" applyNumberFormat="1" applyFont="1" applyBorder="1" applyAlignment="1">
      <alignment horizontal="right" vertical="center" wrapText="1"/>
      <protection/>
    </xf>
    <xf numFmtId="0" fontId="2" fillId="0" borderId="0" xfId="1718" applyFont="1" applyFill="1">
      <alignment vertical="center"/>
      <protection/>
    </xf>
    <xf numFmtId="0" fontId="3" fillId="0" borderId="0" xfId="1718" applyFont="1" applyFill="1">
      <alignment vertical="center"/>
      <protection/>
    </xf>
    <xf numFmtId="0" fontId="4" fillId="0" borderId="0" xfId="1718" applyFont="1" applyFill="1">
      <alignment vertical="center"/>
      <protection/>
    </xf>
    <xf numFmtId="0" fontId="8" fillId="0" borderId="0" xfId="1718" applyFont="1" applyFill="1" applyAlignment="1">
      <alignment horizontal="center" vertical="center"/>
      <protection/>
    </xf>
    <xf numFmtId="0" fontId="3" fillId="0" borderId="0" xfId="1718" applyFont="1" applyFill="1" applyAlignment="1">
      <alignment vertical="center"/>
      <protection/>
    </xf>
    <xf numFmtId="0" fontId="4" fillId="0" borderId="19" xfId="1718" applyFont="1" applyFill="1" applyBorder="1" applyAlignment="1">
      <alignment horizontal="right" vertical="center"/>
      <protection/>
    </xf>
    <xf numFmtId="0" fontId="4" fillId="0" borderId="15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4" fillId="0" borderId="15" xfId="1639" applyFont="1" applyFill="1" applyBorder="1" applyAlignment="1">
      <alignment horizontal="left" vertical="center"/>
      <protection/>
    </xf>
    <xf numFmtId="0" fontId="4" fillId="0" borderId="15" xfId="1639" applyFont="1" applyFill="1" applyBorder="1" applyAlignment="1">
      <alignment horizontal="left" vertical="center" wrapText="1"/>
      <protection/>
    </xf>
    <xf numFmtId="0" fontId="4" fillId="24" borderId="15" xfId="1641" applyFont="1" applyFill="1" applyBorder="1" applyAlignment="1">
      <alignment horizontal="left" vertical="center"/>
      <protection/>
    </xf>
    <xf numFmtId="0" fontId="4" fillId="0" borderId="15" xfId="1641" applyFont="1" applyFill="1" applyBorder="1" applyAlignment="1">
      <alignment horizontal="left" vertical="center"/>
      <protection/>
    </xf>
    <xf numFmtId="0" fontId="0" fillId="0" borderId="0" xfId="1718" applyFill="1">
      <alignment vertical="center"/>
      <protection/>
    </xf>
    <xf numFmtId="0" fontId="10" fillId="0" borderId="0" xfId="1718" applyFont="1" applyFill="1">
      <alignment vertical="center"/>
      <protection/>
    </xf>
    <xf numFmtId="0" fontId="5" fillId="0" borderId="0" xfId="1718" applyFont="1" applyFill="1" applyAlignment="1">
      <alignment horizontal="left" vertical="center"/>
      <protection/>
    </xf>
    <xf numFmtId="0" fontId="3" fillId="0" borderId="0" xfId="1718" applyFont="1" applyFill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1639" applyFont="1" applyFill="1" applyBorder="1" applyAlignment="1">
      <alignment horizontal="center" vertical="center"/>
      <protection/>
    </xf>
    <xf numFmtId="0" fontId="4" fillId="0" borderId="15" xfId="1639" applyFont="1" applyFill="1" applyBorder="1" applyAlignment="1">
      <alignment horizontal="center" vertical="center" wrapText="1"/>
      <protection/>
    </xf>
    <xf numFmtId="0" fontId="4" fillId="24" borderId="15" xfId="1641" applyFont="1" applyFill="1" applyBorder="1" applyAlignment="1">
      <alignment horizontal="center" vertical="center"/>
      <protection/>
    </xf>
    <xf numFmtId="0" fontId="4" fillId="0" borderId="15" xfId="1641" applyFont="1" applyFill="1" applyBorder="1" applyAlignment="1">
      <alignment horizontal="center" vertical="center"/>
      <protection/>
    </xf>
    <xf numFmtId="49" fontId="4" fillId="0" borderId="15" xfId="2775" applyNumberFormat="1" applyFont="1" applyFill="1" applyBorder="1" applyAlignment="1">
      <alignment horizontal="center" vertical="center"/>
      <protection/>
    </xf>
    <xf numFmtId="191" fontId="4" fillId="0" borderId="15" xfId="1721" applyNumberFormat="1" applyFont="1" applyFill="1" applyBorder="1" applyAlignment="1">
      <alignment vertical="center"/>
      <protection/>
    </xf>
    <xf numFmtId="3" fontId="4" fillId="24" borderId="15" xfId="0" applyNumberFormat="1" applyFont="1" applyFill="1" applyBorder="1" applyAlignment="1" applyProtection="1">
      <alignment vertical="center"/>
      <protection/>
    </xf>
    <xf numFmtId="192" fontId="4" fillId="24" borderId="15" xfId="0" applyNumberFormat="1" applyFont="1" applyFill="1" applyBorder="1" applyAlignment="1" applyProtection="1">
      <alignment vertical="center"/>
      <protection/>
    </xf>
    <xf numFmtId="192" fontId="4" fillId="0" borderId="15" xfId="1721" applyNumberFormat="1" applyFont="1" applyFill="1" applyBorder="1" applyAlignment="1">
      <alignment vertical="center"/>
      <protection/>
    </xf>
    <xf numFmtId="191" fontId="4" fillId="0" borderId="15" xfId="1718" applyNumberFormat="1" applyFont="1" applyFill="1" applyBorder="1" applyAlignment="1">
      <alignment horizontal="right" vertical="center"/>
      <protection/>
    </xf>
    <xf numFmtId="192" fontId="4" fillId="0" borderId="15" xfId="0" applyNumberFormat="1" applyFont="1" applyFill="1" applyBorder="1" applyAlignment="1">
      <alignment vertical="center"/>
    </xf>
    <xf numFmtId="192" fontId="4" fillId="0" borderId="15" xfId="1718" applyNumberFormat="1" applyFont="1" applyFill="1" applyBorder="1">
      <alignment vertical="center"/>
      <protection/>
    </xf>
    <xf numFmtId="192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9" xfId="1718" applyFont="1" applyFill="1" applyBorder="1" applyAlignment="1">
      <alignment horizontal="center" vertical="center"/>
      <protection/>
    </xf>
    <xf numFmtId="0" fontId="2" fillId="0" borderId="0" xfId="1635" applyFont="1" applyFill="1">
      <alignment vertical="center"/>
      <protection/>
    </xf>
    <xf numFmtId="0" fontId="3" fillId="0" borderId="0" xfId="1635" applyFont="1" applyFill="1">
      <alignment vertical="center"/>
      <protection/>
    </xf>
    <xf numFmtId="0" fontId="4" fillId="0" borderId="0" xfId="1635" applyFont="1" applyFill="1">
      <alignment vertical="center"/>
      <protection/>
    </xf>
    <xf numFmtId="0" fontId="4" fillId="0" borderId="0" xfId="1635" applyFont="1" applyFill="1" applyAlignment="1">
      <alignment horizontal="center" vertical="center"/>
      <protection/>
    </xf>
    <xf numFmtId="0" fontId="2" fillId="0" borderId="0" xfId="1635" applyFont="1" applyFill="1" applyAlignment="1">
      <alignment horizontal="center" vertical="center"/>
      <protection/>
    </xf>
    <xf numFmtId="0" fontId="3" fillId="0" borderId="0" xfId="1635" applyFont="1" applyFill="1" applyAlignment="1">
      <alignment horizontal="center" vertical="center"/>
      <protection/>
    </xf>
    <xf numFmtId="0" fontId="11" fillId="0" borderId="0" xfId="1635" applyFont="1" applyFill="1" applyAlignment="1">
      <alignment horizontal="center" vertical="center"/>
      <protection/>
    </xf>
    <xf numFmtId="0" fontId="4" fillId="0" borderId="0" xfId="1635" applyFont="1" applyFill="1" applyBorder="1" applyAlignment="1">
      <alignment vertical="center"/>
      <protection/>
    </xf>
    <xf numFmtId="0" fontId="4" fillId="0" borderId="19" xfId="1635" applyFont="1" applyFill="1" applyBorder="1" applyAlignment="1">
      <alignment horizontal="right" vertical="center"/>
      <protection/>
    </xf>
    <xf numFmtId="0" fontId="4" fillId="0" borderId="20" xfId="1635" applyFont="1" applyFill="1" applyBorder="1" applyAlignment="1">
      <alignment horizontal="center" vertical="center"/>
      <protection/>
    </xf>
    <xf numFmtId="0" fontId="4" fillId="0" borderId="15" xfId="1635" applyFont="1" applyFill="1" applyBorder="1" applyAlignment="1">
      <alignment horizontal="center" vertical="center"/>
      <protection/>
    </xf>
    <xf numFmtId="0" fontId="4" fillId="0" borderId="15" xfId="1741" applyFont="1" applyFill="1" applyBorder="1" applyAlignment="1">
      <alignment horizontal="center" vertical="center" wrapText="1"/>
      <protection/>
    </xf>
    <xf numFmtId="0" fontId="4" fillId="0" borderId="15" xfId="1635" applyFont="1" applyFill="1" applyBorder="1" applyAlignment="1">
      <alignment horizontal="center" vertical="center" wrapText="1"/>
      <protection/>
    </xf>
    <xf numFmtId="49" fontId="4" fillId="0" borderId="15" xfId="1635" applyNumberFormat="1" applyFont="1" applyFill="1" applyBorder="1" applyAlignment="1" applyProtection="1">
      <alignment horizontal="left" vertical="center" wrapText="1"/>
      <protection/>
    </xf>
    <xf numFmtId="199" fontId="4" fillId="0" borderId="15" xfId="1635" applyNumberFormat="1" applyFont="1" applyFill="1" applyBorder="1" applyAlignment="1">
      <alignment horizontal="right" vertical="center"/>
      <protection/>
    </xf>
    <xf numFmtId="49" fontId="4" fillId="0" borderId="15" xfId="1635" applyNumberFormat="1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199" fontId="4" fillId="0" borderId="0" xfId="1635" applyNumberFormat="1" applyFont="1" applyFill="1">
      <alignment vertical="center"/>
      <protection/>
    </xf>
    <xf numFmtId="0" fontId="4" fillId="0" borderId="15" xfId="1635" applyFont="1" applyFill="1" applyBorder="1">
      <alignment vertical="center"/>
      <protection/>
    </xf>
    <xf numFmtId="199" fontId="4" fillId="0" borderId="0" xfId="1635" applyNumberFormat="1" applyFont="1" applyFill="1" applyAlignment="1">
      <alignment horizontal="center" vertical="center"/>
      <protection/>
    </xf>
    <xf numFmtId="191" fontId="4" fillId="0" borderId="0" xfId="1635" applyNumberFormat="1" applyFont="1" applyFill="1" applyAlignment="1">
      <alignment horizontal="center" vertical="center"/>
      <protection/>
    </xf>
    <xf numFmtId="193" fontId="4" fillId="0" borderId="0" xfId="1635" applyNumberFormat="1" applyFont="1" applyFill="1">
      <alignment vertical="center"/>
      <protection/>
    </xf>
    <xf numFmtId="0" fontId="2" fillId="0" borderId="0" xfId="1719" applyFont="1" applyFill="1">
      <alignment vertical="center"/>
      <protection/>
    </xf>
    <xf numFmtId="193" fontId="2" fillId="0" borderId="0" xfId="1635" applyNumberFormat="1" applyFont="1" applyFill="1">
      <alignment vertical="center"/>
      <protection/>
    </xf>
    <xf numFmtId="193" fontId="4" fillId="0" borderId="0" xfId="1635" applyNumberFormat="1" applyFont="1" applyFill="1" applyAlignment="1">
      <alignment horizontal="right" vertical="center"/>
      <protection/>
    </xf>
    <xf numFmtId="0" fontId="4" fillId="0" borderId="15" xfId="1625" applyFont="1" applyFill="1" applyBorder="1" applyAlignment="1">
      <alignment horizontal="center" vertical="center" wrapText="1"/>
      <protection/>
    </xf>
    <xf numFmtId="193" fontId="4" fillId="0" borderId="15" xfId="0" applyNumberFormat="1" applyFont="1" applyFill="1" applyBorder="1" applyAlignment="1">
      <alignment horizontal="center" vertical="center" wrapText="1"/>
    </xf>
    <xf numFmtId="49" fontId="4" fillId="0" borderId="15" xfId="1625" applyNumberFormat="1" applyFont="1" applyFill="1" applyBorder="1" applyAlignment="1" applyProtection="1">
      <alignment horizontal="left" vertical="center" wrapText="1"/>
      <protection/>
    </xf>
    <xf numFmtId="199" fontId="4" fillId="0" borderId="15" xfId="1635" applyNumberFormat="1" applyFont="1" applyFill="1" applyBorder="1" applyAlignment="1">
      <alignment horizontal="right" vertical="center" wrapText="1"/>
      <protection/>
    </xf>
    <xf numFmtId="193" fontId="4" fillId="0" borderId="15" xfId="1635" applyNumberFormat="1" applyFont="1" applyFill="1" applyBorder="1">
      <alignment vertical="center"/>
      <protection/>
    </xf>
    <xf numFmtId="0" fontId="4" fillId="0" borderId="15" xfId="1625" applyFont="1" applyFill="1" applyBorder="1" applyAlignment="1">
      <alignment vertical="center" wrapText="1"/>
      <protection/>
    </xf>
    <xf numFmtId="199" fontId="4" fillId="0" borderId="15" xfId="1635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1718" applyFont="1" applyFill="1" applyBorder="1" applyAlignment="1">
      <alignment vertical="center"/>
      <protection/>
    </xf>
    <xf numFmtId="193" fontId="4" fillId="0" borderId="15" xfId="1718" applyNumberFormat="1" applyFont="1" applyFill="1" applyBorder="1">
      <alignment vertical="center"/>
      <protection/>
    </xf>
    <xf numFmtId="0" fontId="12" fillId="0" borderId="0" xfId="1684" applyFont="1" applyAlignment="1">
      <alignment vertical="center"/>
      <protection/>
    </xf>
    <xf numFmtId="0" fontId="13" fillId="0" borderId="0" xfId="1684" applyFont="1" applyAlignment="1">
      <alignment vertical="center"/>
      <protection/>
    </xf>
    <xf numFmtId="0" fontId="4" fillId="0" borderId="0" xfId="1684" applyFont="1" applyAlignment="1">
      <alignment vertical="center"/>
      <protection/>
    </xf>
    <xf numFmtId="0" fontId="6" fillId="0" borderId="0" xfId="1684" applyFont="1" applyAlignment="1">
      <alignment vertical="center"/>
      <protection/>
    </xf>
    <xf numFmtId="0" fontId="13" fillId="0" borderId="0" xfId="1684" applyFont="1" applyAlignment="1">
      <alignment horizontal="center" vertical="center"/>
      <protection/>
    </xf>
    <xf numFmtId="0" fontId="4" fillId="0" borderId="0" xfId="1684" applyFont="1" applyAlignment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1684" applyFont="1" applyAlignment="1">
      <alignment horizontal="center" vertical="center"/>
      <protection/>
    </xf>
    <xf numFmtId="0" fontId="4" fillId="0" borderId="15" xfId="1684" applyFont="1" applyBorder="1" applyAlignment="1">
      <alignment horizontal="center" vertical="center"/>
      <protection/>
    </xf>
    <xf numFmtId="191" fontId="4" fillId="0" borderId="15" xfId="1684" applyNumberFormat="1" applyFont="1" applyBorder="1" applyAlignment="1">
      <alignment horizontal="center" vertical="center" wrapText="1"/>
      <protection/>
    </xf>
    <xf numFmtId="0" fontId="4" fillId="0" borderId="15" xfId="1684" applyFont="1" applyBorder="1" applyAlignment="1">
      <alignment vertical="center"/>
      <protection/>
    </xf>
    <xf numFmtId="3" fontId="4" fillId="0" borderId="15" xfId="1684" applyNumberFormat="1" applyFont="1" applyBorder="1" applyAlignment="1">
      <alignment horizontal="right" vertical="center"/>
      <protection/>
    </xf>
    <xf numFmtId="0" fontId="4" fillId="0" borderId="15" xfId="1684" applyFont="1" applyBorder="1" applyAlignment="1">
      <alignment vertical="center" wrapText="1"/>
      <protection/>
    </xf>
    <xf numFmtId="3" fontId="4" fillId="0" borderId="0" xfId="1684" applyNumberFormat="1" applyFont="1" applyAlignment="1">
      <alignment vertical="center"/>
      <protection/>
    </xf>
    <xf numFmtId="0" fontId="2" fillId="0" borderId="0" xfId="1684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vertical="center" wrapText="1"/>
    </xf>
    <xf numFmtId="0" fontId="2" fillId="0" borderId="0" xfId="1622" applyFont="1" applyFill="1">
      <alignment vertical="center"/>
      <protection/>
    </xf>
    <xf numFmtId="0" fontId="3" fillId="0" borderId="0" xfId="1622" applyFont="1" applyFill="1">
      <alignment vertical="center"/>
      <protection/>
    </xf>
    <xf numFmtId="0" fontId="4" fillId="0" borderId="0" xfId="1715" applyFont="1" applyFill="1" applyAlignment="1">
      <alignment vertical="center"/>
      <protection/>
    </xf>
    <xf numFmtId="0" fontId="4" fillId="0" borderId="0" xfId="1622" applyFont="1" applyFill="1" applyAlignment="1">
      <alignment horizontal="center" vertical="center"/>
      <protection/>
    </xf>
    <xf numFmtId="0" fontId="4" fillId="0" borderId="0" xfId="1622" applyFont="1" applyFill="1">
      <alignment vertical="center"/>
      <protection/>
    </xf>
    <xf numFmtId="0" fontId="3" fillId="0" borderId="0" xfId="1622" applyFont="1" applyFill="1" applyAlignment="1">
      <alignment horizontal="center" vertical="center"/>
      <protection/>
    </xf>
    <xf numFmtId="0" fontId="11" fillId="0" borderId="0" xfId="1622" applyFont="1" applyFill="1" applyAlignment="1">
      <alignment horizontal="center" vertical="center"/>
      <protection/>
    </xf>
    <xf numFmtId="0" fontId="4" fillId="0" borderId="19" xfId="1622" applyFont="1" applyFill="1" applyBorder="1" applyAlignment="1">
      <alignment horizontal="right" vertical="center"/>
      <protection/>
    </xf>
    <xf numFmtId="0" fontId="4" fillId="0" borderId="15" xfId="1622" applyFont="1" applyFill="1" applyBorder="1" applyAlignment="1">
      <alignment horizontal="center" vertical="center"/>
      <protection/>
    </xf>
    <xf numFmtId="3" fontId="4" fillId="0" borderId="15" xfId="1740" applyNumberFormat="1" applyFont="1" applyFill="1" applyBorder="1" applyAlignment="1" applyProtection="1">
      <alignment vertical="center" wrapText="1"/>
      <protection/>
    </xf>
    <xf numFmtId="3" fontId="4" fillId="0" borderId="15" xfId="1740" applyNumberFormat="1" applyFont="1" applyFill="1" applyBorder="1" applyAlignment="1" applyProtection="1">
      <alignment horizontal="right" vertical="center" wrapText="1"/>
      <protection/>
    </xf>
    <xf numFmtId="191" fontId="4" fillId="0" borderId="15" xfId="0" applyNumberFormat="1" applyFont="1" applyFill="1" applyBorder="1" applyAlignment="1">
      <alignment horizontal="right" vertical="center" wrapText="1"/>
    </xf>
    <xf numFmtId="0" fontId="4" fillId="0" borderId="15" xfId="1740" applyFont="1" applyFill="1" applyBorder="1" applyAlignment="1">
      <alignment horizontal="left" vertical="center" wrapText="1"/>
      <protection/>
    </xf>
    <xf numFmtId="191" fontId="4" fillId="0" borderId="15" xfId="1622" applyNumberFormat="1" applyFont="1" applyFill="1" applyBorder="1" applyAlignment="1">
      <alignment horizontal="right" vertical="center" wrapText="1"/>
      <protection/>
    </xf>
    <xf numFmtId="3" fontId="4" fillId="0" borderId="15" xfId="174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vertical="center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1" fontId="4" fillId="0" borderId="15" xfId="1622" applyNumberFormat="1" applyFont="1" applyFill="1" applyBorder="1">
      <alignment vertical="center"/>
      <protection/>
    </xf>
    <xf numFmtId="0" fontId="4" fillId="0" borderId="15" xfId="1622" applyFont="1" applyFill="1" applyBorder="1">
      <alignment vertical="center"/>
      <protection/>
    </xf>
    <xf numFmtId="3" fontId="4" fillId="0" borderId="0" xfId="1622" applyNumberFormat="1" applyFont="1" applyFill="1">
      <alignment vertical="center"/>
      <protection/>
    </xf>
    <xf numFmtId="191" fontId="4" fillId="0" borderId="15" xfId="1715" applyNumberFormat="1" applyFont="1" applyFill="1" applyBorder="1" applyAlignment="1">
      <alignment vertical="center"/>
      <protection/>
    </xf>
    <xf numFmtId="3" fontId="4" fillId="0" borderId="15" xfId="1715" applyNumberFormat="1" applyFont="1" applyFill="1" applyBorder="1" applyAlignment="1" applyProtection="1">
      <alignment vertical="center"/>
      <protection/>
    </xf>
    <xf numFmtId="201" fontId="4" fillId="0" borderId="0" xfId="1622" applyNumberFormat="1" applyFont="1" applyFill="1">
      <alignment vertical="center"/>
      <protection/>
    </xf>
    <xf numFmtId="3" fontId="4" fillId="0" borderId="15" xfId="1715" applyNumberFormat="1" applyFont="1" applyFill="1" applyBorder="1" applyAlignment="1" applyProtection="1">
      <alignment horizontal="left" vertical="center"/>
      <protection/>
    </xf>
    <xf numFmtId="0" fontId="0" fillId="0" borderId="0" xfId="1622" applyFont="1" applyFill="1" applyAlignment="1">
      <alignment vertical="center"/>
      <protection/>
    </xf>
    <xf numFmtId="0" fontId="5" fillId="0" borderId="0" xfId="1622" applyFont="1" applyFill="1" applyAlignment="1">
      <alignment vertical="center"/>
      <protection/>
    </xf>
    <xf numFmtId="0" fontId="3" fillId="0" borderId="0" xfId="1622" applyFont="1" applyFill="1" applyBorder="1" applyAlignment="1">
      <alignment horizontal="center" vertical="center"/>
      <protection/>
    </xf>
    <xf numFmtId="0" fontId="4" fillId="0" borderId="19" xfId="1622" applyFont="1" applyFill="1" applyBorder="1" applyAlignment="1">
      <alignment vertical="center"/>
      <protection/>
    </xf>
    <xf numFmtId="0" fontId="4" fillId="0" borderId="15" xfId="1622" applyFont="1" applyFill="1" applyBorder="1" applyAlignment="1">
      <alignment horizontal="center" vertical="center" wrapText="1"/>
      <protection/>
    </xf>
    <xf numFmtId="0" fontId="4" fillId="0" borderId="15" xfId="1674" applyFont="1" applyFill="1" applyBorder="1" applyAlignment="1">
      <alignment vertical="center" wrapText="1"/>
      <protection/>
    </xf>
    <xf numFmtId="199" fontId="4" fillId="0" borderId="15" xfId="2677" applyNumberFormat="1" applyFont="1" applyFill="1" applyBorder="1" applyAlignment="1">
      <alignment horizontal="right" vertical="center" wrapText="1"/>
    </xf>
    <xf numFmtId="0" fontId="4" fillId="0" borderId="15" xfId="1622" applyFont="1" applyFill="1" applyBorder="1" applyAlignment="1">
      <alignment vertical="center" wrapText="1"/>
      <protection/>
    </xf>
    <xf numFmtId="0" fontId="14" fillId="0" borderId="0" xfId="1622" applyFont="1" applyFill="1" applyAlignment="1">
      <alignment vertical="center"/>
      <protection/>
    </xf>
    <xf numFmtId="0" fontId="15" fillId="0" borderId="0" xfId="162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10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10" fontId="17" fillId="0" borderId="22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202" fontId="17" fillId="0" borderId="15" xfId="0" applyNumberFormat="1" applyFont="1" applyFill="1" applyBorder="1" applyAlignment="1">
      <alignment vertical="center"/>
    </xf>
    <xf numFmtId="10" fontId="17" fillId="0" borderId="15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191" fontId="6" fillId="0" borderId="15" xfId="1632" applyNumberFormat="1" applyFont="1" applyBorder="1" applyAlignment="1">
      <alignment horizontal="right" vertical="center" wrapText="1"/>
      <protection/>
    </xf>
    <xf numFmtId="0" fontId="4" fillId="0" borderId="15" xfId="1735" applyFont="1" applyBorder="1">
      <alignment vertical="center"/>
      <protection/>
    </xf>
    <xf numFmtId="203" fontId="4" fillId="0" borderId="0" xfId="1735" applyNumberFormat="1" applyFont="1">
      <alignment vertical="center"/>
      <protection/>
    </xf>
    <xf numFmtId="203" fontId="2" fillId="0" borderId="0" xfId="1735" applyNumberFormat="1" applyFont="1" applyAlignment="1">
      <alignment horizontal="left" vertical="center"/>
      <protection/>
    </xf>
    <xf numFmtId="0" fontId="0" fillId="0" borderId="0" xfId="1641" applyFont="1" applyFill="1" applyAlignment="1">
      <alignment vertical="center" wrapText="1"/>
      <protection/>
    </xf>
    <xf numFmtId="0" fontId="0" fillId="0" borderId="0" xfId="1641" applyFont="1" applyFill="1" applyAlignment="1">
      <alignment vertical="center"/>
      <protection/>
    </xf>
    <xf numFmtId="0" fontId="5" fillId="0" borderId="0" xfId="1641" applyFont="1" applyFill="1" applyAlignment="1" applyProtection="1">
      <alignment horizontal="left" vertical="center" wrapText="1"/>
      <protection locked="0"/>
    </xf>
    <xf numFmtId="0" fontId="5" fillId="0" borderId="0" xfId="1641" applyFont="1" applyFill="1" applyAlignment="1" applyProtection="1">
      <alignment horizontal="left" vertical="center"/>
      <protection locked="0"/>
    </xf>
    <xf numFmtId="0" fontId="3" fillId="0" borderId="0" xfId="1641" applyFont="1" applyFill="1" applyAlignment="1" applyProtection="1">
      <alignment horizontal="center" vertical="center"/>
      <protection locked="0"/>
    </xf>
    <xf numFmtId="0" fontId="4" fillId="0" borderId="0" xfId="1641" applyFont="1" applyFill="1" applyAlignment="1" applyProtection="1">
      <alignment vertical="center" wrapText="1"/>
      <protection locked="0"/>
    </xf>
    <xf numFmtId="191" fontId="4" fillId="0" borderId="0" xfId="1641" applyNumberFormat="1" applyFont="1" applyFill="1" applyAlignment="1" applyProtection="1">
      <alignment vertical="center"/>
      <protection locked="0"/>
    </xf>
    <xf numFmtId="0" fontId="4" fillId="0" borderId="0" xfId="1641" applyFont="1" applyFill="1" applyAlignment="1" applyProtection="1">
      <alignment vertical="center"/>
      <protection locked="0"/>
    </xf>
    <xf numFmtId="0" fontId="4" fillId="0" borderId="0" xfId="1641" applyFont="1" applyFill="1" applyAlignment="1" applyProtection="1">
      <alignment horizontal="right" vertical="center"/>
      <protection locked="0"/>
    </xf>
    <xf numFmtId="0" fontId="18" fillId="0" borderId="20" xfId="1735" applyFont="1" applyFill="1" applyBorder="1" applyAlignment="1">
      <alignment horizontal="center" vertical="center" wrapText="1"/>
      <protection/>
    </xf>
    <xf numFmtId="0" fontId="18" fillId="0" borderId="15" xfId="1639" applyFont="1" applyFill="1" applyBorder="1" applyAlignment="1">
      <alignment horizontal="center" vertical="center" wrapText="1"/>
      <protection/>
    </xf>
    <xf numFmtId="0" fontId="18" fillId="0" borderId="20" xfId="1639" applyFont="1" applyFill="1" applyBorder="1" applyAlignment="1">
      <alignment horizontal="center" vertical="center" wrapText="1"/>
      <protection/>
    </xf>
    <xf numFmtId="0" fontId="0" fillId="0" borderId="15" xfId="1735" applyFont="1" applyFill="1" applyBorder="1" applyAlignment="1">
      <alignment vertical="center"/>
      <protection/>
    </xf>
    <xf numFmtId="199" fontId="0" fillId="0" borderId="15" xfId="1735" applyNumberFormat="1" applyFont="1" applyFill="1" applyBorder="1" applyAlignment="1">
      <alignment vertical="center"/>
      <protection/>
    </xf>
    <xf numFmtId="191" fontId="4" fillId="0" borderId="15" xfId="1721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/>
    </xf>
    <xf numFmtId="191" fontId="0" fillId="0" borderId="15" xfId="1735" applyNumberFormat="1" applyFont="1" applyFill="1" applyBorder="1" applyAlignment="1">
      <alignment vertical="center"/>
      <protection/>
    </xf>
    <xf numFmtId="0" fontId="18" fillId="0" borderId="15" xfId="1735" applyFont="1" applyFill="1" applyBorder="1" applyAlignment="1">
      <alignment horizontal="center" vertical="center"/>
      <protection/>
    </xf>
    <xf numFmtId="199" fontId="18" fillId="0" borderId="15" xfId="1735" applyNumberFormat="1" applyFont="1" applyFill="1" applyBorder="1" applyAlignment="1">
      <alignment vertical="center"/>
      <protection/>
    </xf>
    <xf numFmtId="0" fontId="2" fillId="0" borderId="0" xfId="1641" applyFont="1" applyFill="1" applyAlignment="1">
      <alignment vertical="center"/>
      <protection/>
    </xf>
    <xf numFmtId="0" fontId="3" fillId="0" borderId="0" xfId="1641" applyFont="1" applyFill="1" applyAlignment="1">
      <alignment vertical="center"/>
      <protection/>
    </xf>
    <xf numFmtId="0" fontId="4" fillId="0" borderId="0" xfId="1641" applyFont="1" applyFill="1" applyAlignment="1">
      <alignment vertical="center"/>
      <protection/>
    </xf>
    <xf numFmtId="192" fontId="4" fillId="0" borderId="0" xfId="1641" applyNumberFormat="1" applyFont="1" applyFill="1" applyAlignment="1">
      <alignment vertical="center"/>
      <protection/>
    </xf>
    <xf numFmtId="0" fontId="4" fillId="0" borderId="0" xfId="1641" applyFont="1" applyFill="1" applyAlignment="1">
      <alignment vertical="center" shrinkToFit="1"/>
      <protection/>
    </xf>
    <xf numFmtId="0" fontId="2" fillId="0" borderId="0" xfId="1641" applyFont="1" applyFill="1" applyAlignment="1" applyProtection="1">
      <alignment vertical="center"/>
      <protection locked="0"/>
    </xf>
    <xf numFmtId="0" fontId="4" fillId="0" borderId="0" xfId="1641" applyFont="1" applyFill="1" applyAlignment="1" applyProtection="1">
      <alignment vertical="center" shrinkToFit="1"/>
      <protection locked="0"/>
    </xf>
    <xf numFmtId="0" fontId="4" fillId="0" borderId="0" xfId="1641" applyFont="1" applyFill="1" applyBorder="1" applyAlignment="1" applyProtection="1">
      <alignment horizontal="right" vertical="center"/>
      <protection locked="0"/>
    </xf>
    <xf numFmtId="0" fontId="4" fillId="0" borderId="15" xfId="1641" applyFont="1" applyFill="1" applyBorder="1" applyAlignment="1" applyProtection="1">
      <alignment horizontal="center" vertical="center" shrinkToFit="1"/>
      <protection locked="0"/>
    </xf>
    <xf numFmtId="0" fontId="4" fillId="0" borderId="15" xfId="1641" applyFont="1" applyFill="1" applyBorder="1" applyAlignment="1" applyProtection="1">
      <alignment horizontal="center" vertical="center"/>
      <protection locked="0"/>
    </xf>
    <xf numFmtId="0" fontId="10" fillId="0" borderId="15" xfId="1641" applyFont="1" applyFill="1" applyBorder="1" applyAlignment="1" applyProtection="1">
      <alignment horizontal="center" vertical="center" wrapText="1"/>
      <protection locked="0"/>
    </xf>
    <xf numFmtId="192" fontId="4" fillId="0" borderId="15" xfId="1720" applyNumberFormat="1" applyFont="1" applyFill="1" applyBorder="1" applyAlignment="1" applyProtection="1">
      <alignment horizontal="center" vertical="center" shrinkToFit="1"/>
      <protection locked="0"/>
    </xf>
    <xf numFmtId="192" fontId="4" fillId="0" borderId="15" xfId="1720" applyNumberFormat="1" applyFont="1" applyFill="1" applyBorder="1" applyAlignment="1" applyProtection="1">
      <alignment horizontal="left" vertical="center" shrinkToFit="1"/>
      <protection locked="0"/>
    </xf>
    <xf numFmtId="1" fontId="4" fillId="0" borderId="15" xfId="0" applyNumberFormat="1" applyFont="1" applyFill="1" applyBorder="1" applyAlignment="1" applyProtection="1">
      <alignment vertical="center" shrinkToFit="1"/>
      <protection locked="0"/>
    </xf>
    <xf numFmtId="191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NumberFormat="1" applyFont="1" applyFill="1" applyBorder="1" applyAlignment="1" applyProtection="1">
      <alignment vertical="center" shrinkToFit="1"/>
      <protection locked="0"/>
    </xf>
    <xf numFmtId="3" fontId="4" fillId="0" borderId="15" xfId="0" applyNumberFormat="1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5" xfId="1641" applyFont="1" applyFill="1" applyBorder="1" applyAlignment="1" applyProtection="1">
      <alignment vertical="center"/>
      <protection locked="0"/>
    </xf>
    <xf numFmtId="192" fontId="4" fillId="0" borderId="15" xfId="0" applyNumberFormat="1" applyFont="1" applyFill="1" applyBorder="1" applyAlignment="1" applyProtection="1">
      <alignment vertical="center" shrinkToFit="1"/>
      <protection locked="0"/>
    </xf>
    <xf numFmtId="192" fontId="4" fillId="0" borderId="15" xfId="1721" applyNumberFormat="1" applyFont="1" applyFill="1" applyBorder="1" applyAlignment="1" applyProtection="1">
      <alignment vertical="center"/>
      <protection locked="0"/>
    </xf>
    <xf numFmtId="192" fontId="4" fillId="0" borderId="15" xfId="1641" applyNumberFormat="1" applyFont="1" applyFill="1" applyBorder="1" applyAlignment="1" applyProtection="1">
      <alignment vertical="center"/>
      <protection locked="0"/>
    </xf>
    <xf numFmtId="192" fontId="4" fillId="0" borderId="15" xfId="0" applyNumberFormat="1" applyFont="1" applyFill="1" applyBorder="1" applyAlignment="1" applyProtection="1">
      <alignment horizontal="right" vertical="center"/>
      <protection locked="0"/>
    </xf>
    <xf numFmtId="192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204" fontId="4" fillId="0" borderId="15" xfId="0" applyNumberFormat="1" applyFont="1" applyFill="1" applyBorder="1" applyAlignment="1" applyProtection="1">
      <alignment horizontal="right" vertical="center"/>
      <protection locked="0"/>
    </xf>
    <xf numFmtId="192" fontId="4" fillId="0" borderId="15" xfId="1641" applyNumberFormat="1" applyFont="1" applyFill="1" applyBorder="1" applyAlignment="1">
      <alignment vertical="center"/>
      <protection/>
    </xf>
    <xf numFmtId="0" fontId="4" fillId="0" borderId="23" xfId="1641" applyFont="1" applyFill="1" applyBorder="1" applyAlignment="1">
      <alignment horizontal="left" vertical="center" wrapText="1"/>
      <protection/>
    </xf>
    <xf numFmtId="0" fontId="4" fillId="0" borderId="0" xfId="1641" applyFont="1" applyFill="1" applyBorder="1" applyAlignment="1">
      <alignment horizontal="left" vertical="center" wrapText="1"/>
      <protection/>
    </xf>
    <xf numFmtId="0" fontId="13" fillId="0" borderId="0" xfId="1733" applyFont="1" applyFill="1">
      <alignment/>
      <protection/>
    </xf>
    <xf numFmtId="0" fontId="6" fillId="0" borderId="0" xfId="1733" applyFont="1" applyFill="1" applyAlignment="1">
      <alignment vertical="center"/>
      <protection/>
    </xf>
    <xf numFmtId="0" fontId="6" fillId="0" borderId="0" xfId="1733" applyFont="1" applyFill="1">
      <alignment/>
      <protection/>
    </xf>
    <xf numFmtId="0" fontId="6" fillId="0" borderId="0" xfId="1733" applyFont="1" applyFill="1" applyAlignment="1">
      <alignment horizontal="center" vertical="center"/>
      <protection/>
    </xf>
    <xf numFmtId="0" fontId="6" fillId="0" borderId="15" xfId="1733" applyFont="1" applyFill="1" applyBorder="1" applyAlignment="1">
      <alignment horizontal="center" vertical="center"/>
      <protection/>
    </xf>
    <xf numFmtId="0" fontId="6" fillId="0" borderId="15" xfId="1733" applyFont="1" applyFill="1" applyBorder="1" applyAlignment="1">
      <alignment horizontal="center" vertical="center" wrapText="1"/>
      <protection/>
    </xf>
    <xf numFmtId="0" fontId="6" fillId="0" borderId="15" xfId="1733" applyNumberFormat="1" applyFont="1" applyFill="1" applyBorder="1" applyAlignment="1">
      <alignment horizontal="left" vertical="center"/>
      <protection/>
    </xf>
    <xf numFmtId="199" fontId="6" fillId="0" borderId="15" xfId="1733" applyNumberFormat="1" applyFont="1" applyFill="1" applyBorder="1" applyAlignment="1">
      <alignment horizontal="right" vertical="center"/>
      <protection/>
    </xf>
    <xf numFmtId="191" fontId="4" fillId="0" borderId="15" xfId="1732" applyNumberFormat="1" applyFont="1" applyFill="1" applyBorder="1" applyAlignment="1">
      <alignment vertical="center"/>
      <protection/>
    </xf>
    <xf numFmtId="0" fontId="6" fillId="0" borderId="23" xfId="1733" applyFont="1" applyFill="1" applyBorder="1" applyAlignment="1">
      <alignment horizontal="left" vertical="center"/>
      <protection/>
    </xf>
    <xf numFmtId="199" fontId="6" fillId="0" borderId="0" xfId="1733" applyNumberFormat="1" applyFont="1" applyFill="1">
      <alignment/>
      <protection/>
    </xf>
    <xf numFmtId="205" fontId="6" fillId="0" borderId="0" xfId="1733" applyNumberFormat="1" applyFont="1" applyFill="1" applyAlignment="1">
      <alignment vertical="center"/>
      <protection/>
    </xf>
    <xf numFmtId="0" fontId="3" fillId="0" borderId="0" xfId="1622" applyFont="1" applyFill="1" applyAlignment="1">
      <alignment horizontal="center" vertical="center" wrapText="1"/>
      <protection/>
    </xf>
    <xf numFmtId="0" fontId="4" fillId="0" borderId="20" xfId="1622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199" fontId="4" fillId="0" borderId="15" xfId="1622" applyNumberFormat="1" applyFont="1" applyFill="1" applyBorder="1" applyAlignment="1">
      <alignment vertical="center"/>
      <protection/>
    </xf>
    <xf numFmtId="0" fontId="4" fillId="0" borderId="25" xfId="0" applyFont="1" applyFill="1" applyBorder="1" applyAlignment="1">
      <alignment vertical="center" wrapText="1"/>
    </xf>
    <xf numFmtId="191" fontId="4" fillId="0" borderId="23" xfId="1622" applyNumberFormat="1" applyFont="1" applyFill="1" applyBorder="1" applyAlignment="1">
      <alignment horizontal="left" vertical="center" wrapText="1"/>
      <protection/>
    </xf>
    <xf numFmtId="191" fontId="4" fillId="0" borderId="0" xfId="1622" applyNumberFormat="1" applyFont="1" applyFill="1">
      <alignment vertical="center"/>
      <protection/>
    </xf>
    <xf numFmtId="196" fontId="2" fillId="24" borderId="0" xfId="1727" applyNumberFormat="1" applyFont="1" applyFill="1" applyAlignment="1">
      <alignment vertical="center"/>
      <protection/>
    </xf>
    <xf numFmtId="196" fontId="3" fillId="24" borderId="0" xfId="1727" applyNumberFormat="1" applyFont="1" applyFill="1" applyAlignment="1">
      <alignment vertical="center"/>
      <protection/>
    </xf>
    <xf numFmtId="196" fontId="4" fillId="24" borderId="0" xfId="1727" applyNumberFormat="1" applyFont="1" applyFill="1" applyAlignment="1">
      <alignment vertical="center"/>
      <protection/>
    </xf>
    <xf numFmtId="196" fontId="4" fillId="24" borderId="0" xfId="1727" applyNumberFormat="1" applyFont="1" applyFill="1" applyAlignment="1">
      <alignment vertical="center" shrinkToFit="1"/>
      <protection/>
    </xf>
    <xf numFmtId="199" fontId="4" fillId="24" borderId="0" xfId="1727" applyNumberFormat="1" applyFont="1" applyFill="1" applyAlignment="1">
      <alignment horizontal="right" vertical="center"/>
      <protection/>
    </xf>
    <xf numFmtId="196" fontId="4" fillId="24" borderId="0" xfId="1727" applyNumberFormat="1" applyFont="1" applyFill="1" applyBorder="1" applyAlignment="1">
      <alignment vertical="center"/>
      <protection/>
    </xf>
    <xf numFmtId="199" fontId="2" fillId="0" borderId="0" xfId="1727" applyNumberFormat="1" applyFont="1" applyFill="1" applyAlignment="1">
      <alignment horizontal="right" vertical="center"/>
      <protection/>
    </xf>
    <xf numFmtId="196" fontId="2" fillId="24" borderId="0" xfId="1727" applyNumberFormat="1" applyFont="1" applyFill="1" applyBorder="1" applyAlignment="1">
      <alignment vertical="center"/>
      <protection/>
    </xf>
    <xf numFmtId="196" fontId="3" fillId="0" borderId="0" xfId="1727" applyNumberFormat="1" applyFont="1" applyFill="1" applyAlignment="1" applyProtection="1">
      <alignment horizontal="center" vertical="center"/>
      <protection/>
    </xf>
    <xf numFmtId="196" fontId="3" fillId="24" borderId="0" xfId="1727" applyNumberFormat="1" applyFont="1" applyFill="1" applyBorder="1" applyAlignment="1">
      <alignment vertical="center"/>
      <protection/>
    </xf>
    <xf numFmtId="196" fontId="4" fillId="0" borderId="0" xfId="1727" applyNumberFormat="1" applyFont="1" applyFill="1" applyAlignment="1" applyProtection="1">
      <alignment vertical="center" shrinkToFit="1"/>
      <protection/>
    </xf>
    <xf numFmtId="199" fontId="4" fillId="0" borderId="0" xfId="1727" applyNumberFormat="1" applyFont="1" applyFill="1" applyAlignment="1">
      <alignment horizontal="right" vertical="center"/>
      <protection/>
    </xf>
    <xf numFmtId="199" fontId="4" fillId="0" borderId="19" xfId="1639" applyNumberFormat="1" applyFont="1" applyFill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center" vertical="center" shrinkToFit="1"/>
    </xf>
    <xf numFmtId="199" fontId="4" fillId="0" borderId="15" xfId="0" applyNumberFormat="1" applyFont="1" applyFill="1" applyBorder="1" applyAlignment="1">
      <alignment horizontal="center" vertical="center" wrapText="1"/>
    </xf>
    <xf numFmtId="191" fontId="4" fillId="0" borderId="15" xfId="1676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vertical="center" wrapText="1"/>
    </xf>
    <xf numFmtId="191" fontId="4" fillId="0" borderId="15" xfId="1677" applyNumberFormat="1" applyFont="1" applyFill="1" applyBorder="1" applyAlignment="1" applyProtection="1">
      <alignment horizontal="center" vertical="center"/>
      <protection/>
    </xf>
    <xf numFmtId="191" fontId="4" fillId="0" borderId="15" xfId="0" applyNumberFormat="1" applyFont="1" applyFill="1" applyBorder="1" applyAlignment="1">
      <alignment horizontal="center" vertical="center" wrapText="1"/>
    </xf>
    <xf numFmtId="206" fontId="19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2"/>
    </xf>
    <xf numFmtId="0" fontId="2" fillId="0" borderId="0" xfId="1732" applyFont="1" applyFill="1">
      <alignment vertical="center"/>
      <protection/>
    </xf>
    <xf numFmtId="0" fontId="3" fillId="0" borderId="0" xfId="1732" applyFont="1" applyFill="1">
      <alignment vertical="center"/>
      <protection/>
    </xf>
    <xf numFmtId="0" fontId="4" fillId="0" borderId="0" xfId="1732" applyFont="1" applyFill="1">
      <alignment vertical="center"/>
      <protection/>
    </xf>
    <xf numFmtId="196" fontId="4" fillId="0" borderId="0" xfId="1732" applyNumberFormat="1" applyFont="1" applyFill="1">
      <alignment vertical="center"/>
      <protection/>
    </xf>
    <xf numFmtId="196" fontId="2" fillId="0" borderId="0" xfId="1732" applyNumberFormat="1" applyFont="1" applyFill="1">
      <alignment vertical="center"/>
      <protection/>
    </xf>
    <xf numFmtId="0" fontId="3" fillId="0" borderId="0" xfId="1732" applyFont="1" applyFill="1" applyAlignment="1">
      <alignment horizontal="center" vertical="center"/>
      <protection/>
    </xf>
    <xf numFmtId="0" fontId="11" fillId="0" borderId="0" xfId="1732" applyFont="1" applyFill="1" applyAlignment="1">
      <alignment horizontal="center" vertical="center"/>
      <protection/>
    </xf>
    <xf numFmtId="196" fontId="11" fillId="0" borderId="0" xfId="1732" applyNumberFormat="1" applyFont="1" applyFill="1" applyAlignment="1">
      <alignment horizontal="center" vertical="center"/>
      <protection/>
    </xf>
    <xf numFmtId="0" fontId="4" fillId="0" borderId="19" xfId="1732" applyFont="1" applyFill="1" applyBorder="1" applyAlignment="1">
      <alignment horizontal="right" vertical="center"/>
      <protection/>
    </xf>
    <xf numFmtId="0" fontId="4" fillId="0" borderId="15" xfId="1732" applyFont="1" applyFill="1" applyBorder="1" applyAlignment="1">
      <alignment horizontal="center" vertical="center"/>
      <protection/>
    </xf>
    <xf numFmtId="196" fontId="4" fillId="0" borderId="27" xfId="1732" applyNumberFormat="1" applyFont="1" applyFill="1" applyBorder="1" applyAlignment="1">
      <alignment horizontal="center" vertical="center"/>
      <protection/>
    </xf>
    <xf numFmtId="0" fontId="4" fillId="0" borderId="15" xfId="1732" applyFont="1" applyFill="1" applyBorder="1" applyAlignment="1">
      <alignment horizontal="center" vertical="center" wrapText="1"/>
      <protection/>
    </xf>
    <xf numFmtId="196" fontId="4" fillId="0" borderId="28" xfId="1732" applyNumberFormat="1" applyFont="1" applyFill="1" applyBorder="1" applyAlignment="1">
      <alignment horizontal="center" vertical="center"/>
      <protection/>
    </xf>
    <xf numFmtId="196" fontId="4" fillId="0" borderId="29" xfId="1732" applyNumberFormat="1" applyFont="1" applyFill="1" applyBorder="1" applyAlignment="1">
      <alignment horizontal="center" vertical="center"/>
      <protection/>
    </xf>
    <xf numFmtId="0" fontId="4" fillId="0" borderId="15" xfId="1732" applyFont="1" applyFill="1" applyBorder="1" applyAlignment="1">
      <alignment vertical="center"/>
      <protection/>
    </xf>
    <xf numFmtId="193" fontId="4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91" fontId="4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9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199" fontId="4" fillId="0" borderId="15" xfId="1622" applyNumberFormat="1" applyFont="1" applyFill="1" applyBorder="1" applyAlignment="1">
      <alignment horizontal="right" vertical="center" wrapText="1"/>
      <protection/>
    </xf>
    <xf numFmtId="192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indent="1"/>
    </xf>
    <xf numFmtId="199" fontId="4" fillId="0" borderId="15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0" xfId="1737" applyFont="1" applyAlignment="1">
      <alignment vertical="center"/>
      <protection/>
    </xf>
    <xf numFmtId="0" fontId="3" fillId="0" borderId="0" xfId="1737" applyFont="1" applyAlignment="1">
      <alignment vertical="center"/>
      <protection/>
    </xf>
    <xf numFmtId="0" fontId="4" fillId="0" borderId="0" xfId="1737" applyFont="1" applyAlignment="1">
      <alignment vertical="center"/>
      <protection/>
    </xf>
    <xf numFmtId="0" fontId="3" fillId="0" borderId="0" xfId="1737" applyFont="1" applyAlignment="1">
      <alignment horizontal="center" vertical="center"/>
      <protection/>
    </xf>
    <xf numFmtId="0" fontId="4" fillId="0" borderId="0" xfId="1737" applyFont="1" applyAlignment="1">
      <alignment horizontal="right" vertical="center"/>
      <protection/>
    </xf>
    <xf numFmtId="191" fontId="4" fillId="0" borderId="15" xfId="1684" applyNumberFormat="1" applyFont="1" applyBorder="1" applyAlignment="1">
      <alignment horizontal="center" vertical="center"/>
      <protection/>
    </xf>
    <xf numFmtId="3" fontId="4" fillId="0" borderId="15" xfId="1737" applyNumberFormat="1" applyFont="1" applyBorder="1" applyAlignment="1">
      <alignment horizontal="left" vertical="center"/>
      <protection/>
    </xf>
    <xf numFmtId="3" fontId="4" fillId="0" borderId="15" xfId="1737" applyNumberFormat="1" applyFont="1" applyBorder="1" applyAlignment="1">
      <alignment horizontal="right" vertical="center"/>
      <protection/>
    </xf>
    <xf numFmtId="3" fontId="4" fillId="0" borderId="15" xfId="1737" applyNumberFormat="1" applyFont="1" applyBorder="1" applyAlignment="1">
      <alignment horizontal="left" vertical="center" wrapText="1"/>
      <protection/>
    </xf>
    <xf numFmtId="3" fontId="4" fillId="0" borderId="0" xfId="1737" applyNumberFormat="1" applyFont="1" applyAlignment="1">
      <alignment vertical="center"/>
      <protection/>
    </xf>
    <xf numFmtId="3" fontId="4" fillId="0" borderId="15" xfId="1737" applyNumberFormat="1" applyFont="1" applyBorder="1" applyAlignment="1">
      <alignment horizontal="center" vertical="center"/>
      <protection/>
    </xf>
    <xf numFmtId="0" fontId="3" fillId="0" borderId="0" xfId="1736" applyNumberFormat="1" applyFont="1" applyFill="1" applyAlignment="1" applyProtection="1">
      <alignment horizontal="center" vertical="center"/>
      <protection/>
    </xf>
    <xf numFmtId="0" fontId="2" fillId="0" borderId="0" xfId="1736" applyFont="1" applyFill="1">
      <alignment/>
      <protection/>
    </xf>
    <xf numFmtId="0" fontId="3" fillId="0" borderId="0" xfId="1736" applyFont="1" applyFill="1">
      <alignment/>
      <protection/>
    </xf>
    <xf numFmtId="0" fontId="4" fillId="0" borderId="0" xfId="1736" applyFont="1" applyFill="1">
      <alignment/>
      <protection/>
    </xf>
    <xf numFmtId="0" fontId="4" fillId="0" borderId="0" xfId="1736" applyNumberFormat="1" applyFont="1" applyFill="1" applyAlignment="1" applyProtection="1">
      <alignment horizontal="right" vertical="center"/>
      <protection/>
    </xf>
    <xf numFmtId="0" fontId="4" fillId="0" borderId="15" xfId="1736" applyNumberFormat="1" applyFont="1" applyFill="1" applyBorder="1" applyAlignment="1" applyProtection="1">
      <alignment horizontal="center" vertical="center"/>
      <protection/>
    </xf>
    <xf numFmtId="3" fontId="4" fillId="0" borderId="15" xfId="1736" applyNumberFormat="1" applyFont="1" applyFill="1" applyBorder="1" applyAlignment="1" applyProtection="1">
      <alignment horizontal="left" vertical="center"/>
      <protection/>
    </xf>
    <xf numFmtId="3" fontId="4" fillId="0" borderId="15" xfId="1736" applyNumberFormat="1" applyFont="1" applyFill="1" applyBorder="1" applyAlignment="1" applyProtection="1">
      <alignment horizontal="right" vertical="center"/>
      <protection/>
    </xf>
    <xf numFmtId="3" fontId="4" fillId="0" borderId="15" xfId="1736" applyNumberFormat="1" applyFont="1" applyFill="1" applyBorder="1" applyAlignment="1" applyProtection="1">
      <alignment horizontal="left" vertical="center" wrapText="1"/>
      <protection/>
    </xf>
    <xf numFmtId="3" fontId="4" fillId="0" borderId="0" xfId="1736" applyNumberFormat="1" applyFont="1" applyFill="1">
      <alignment/>
      <protection/>
    </xf>
    <xf numFmtId="3" fontId="4" fillId="0" borderId="15" xfId="1736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Alignment="1">
      <alignment horizontal="right" vertical="center"/>
    </xf>
    <xf numFmtId="191" fontId="2" fillId="0" borderId="0" xfId="0" applyNumberFormat="1" applyFont="1" applyFill="1" applyAlignment="1">
      <alignment horizontal="right" vertical="center"/>
    </xf>
    <xf numFmtId="19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91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/>
    </xf>
  </cellXfs>
  <cellStyles count="27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 " xfId="63"/>
    <cellStyle name="??" xfId="64"/>
    <cellStyle name="???" xfId="65"/>
    <cellStyle name="????" xfId="66"/>
    <cellStyle name="???¨" xfId="67"/>
    <cellStyle name="???¨¤" xfId="68"/>
    <cellStyle name="???§??" xfId="69"/>
    <cellStyle name="???à" xfId="70"/>
    <cellStyle name="???à¨" xfId="71"/>
    <cellStyle name="??_NJ02-44" xfId="72"/>
    <cellStyle name="??¡" xfId="73"/>
    <cellStyle name="??¡à¨" xfId="74"/>
    <cellStyle name="??¨" xfId="75"/>
    <cellStyle name="??¨???" xfId="76"/>
    <cellStyle name="??¨′" xfId="77"/>
    <cellStyle name="??¨¬" xfId="78"/>
    <cellStyle name="??¨¬???" xfId="79"/>
    <cellStyle name="??±" xfId="80"/>
    <cellStyle name="??±ò[" xfId="81"/>
    <cellStyle name="??ì" xfId="82"/>
    <cellStyle name="??ì???" xfId="83"/>
    <cellStyle name="??ì??[" xfId="84"/>
    <cellStyle name="?¡ì?" xfId="85"/>
    <cellStyle name="?¡ì??¡¤" xfId="86"/>
    <cellStyle name="?§" xfId="87"/>
    <cellStyle name="?§?" xfId="88"/>
    <cellStyle name="?§??" xfId="89"/>
    <cellStyle name="?§??[" xfId="90"/>
    <cellStyle name="?§??[0" xfId="91"/>
    <cellStyle name="?§??·" xfId="92"/>
    <cellStyle name="?鹎%U龡&amp;H齲_x0001_C铣_x0014__x0007__x0001__x0001_" xfId="93"/>
    <cellStyle name="_05" xfId="94"/>
    <cellStyle name="_1" xfId="95"/>
    <cellStyle name="_13" xfId="96"/>
    <cellStyle name="_13-19" xfId="97"/>
    <cellStyle name="_13-19(1)" xfId="98"/>
    <cellStyle name="_16" xfId="99"/>
    <cellStyle name="_17" xfId="100"/>
    <cellStyle name="_2003-17" xfId="101"/>
    <cellStyle name="_2005-09" xfId="102"/>
    <cellStyle name="_2005-17" xfId="103"/>
    <cellStyle name="_2005-18" xfId="104"/>
    <cellStyle name="_2005-19" xfId="105"/>
    <cellStyle name="_2006-2" xfId="106"/>
    <cellStyle name="_2010.10.30" xfId="107"/>
    <cellStyle name="_2010省对市县转移支付测算表(10-21）" xfId="108"/>
    <cellStyle name="_29" xfId="109"/>
    <cellStyle name="_Book3" xfId="110"/>
    <cellStyle name="_ET_STYLE_NoName_00_" xfId="111"/>
    <cellStyle name="_ET_STYLE_NoName_00__20161017---核定基数定表" xfId="112"/>
    <cellStyle name="_NJ09-05" xfId="113"/>
    <cellStyle name="_NJ17-06" xfId="114"/>
    <cellStyle name="_NJ17-24" xfId="115"/>
    <cellStyle name="_NJ17-25" xfId="116"/>
    <cellStyle name="_NJ17-26" xfId="117"/>
    <cellStyle name="_NJ18-13" xfId="118"/>
    <cellStyle name="_NJ18-27" xfId="119"/>
    <cellStyle name="_定稿" xfId="120"/>
    <cellStyle name="_分市分省GDP" xfId="121"/>
    <cellStyle name="_副本2006-2" xfId="122"/>
    <cellStyle name="_副本2006-2新" xfId="123"/>
    <cellStyle name="_转移支付" xfId="124"/>
    <cellStyle name="_综合数据" xfId="125"/>
    <cellStyle name="_纵横对比" xfId="126"/>
    <cellStyle name="¡ã¨" xfId="127"/>
    <cellStyle name="»õ" xfId="128"/>
    <cellStyle name="»õ±ò" xfId="129"/>
    <cellStyle name="»õ±ò[" xfId="130"/>
    <cellStyle name="»õ±ò[0]" xfId="131"/>
    <cellStyle name="»õ±ò_10" xfId="132"/>
    <cellStyle name="°" xfId="133"/>
    <cellStyle name="°_05" xfId="134"/>
    <cellStyle name="°_1" xfId="135"/>
    <cellStyle name="°_17" xfId="136"/>
    <cellStyle name="°_2003-17" xfId="137"/>
    <cellStyle name="°_2006-2" xfId="138"/>
    <cellStyle name="°_Book3" xfId="139"/>
    <cellStyle name="°_NJ17-14" xfId="140"/>
    <cellStyle name="°_定稿" xfId="141"/>
    <cellStyle name="°_副本2006-2" xfId="142"/>
    <cellStyle name="°_副本2006-2新" xfId="143"/>
    <cellStyle name="°_综合数据" xfId="144"/>
    <cellStyle name="°_纵横对比" xfId="145"/>
    <cellStyle name="°ù·" xfId="146"/>
    <cellStyle name="°ù·ö±è" xfId="147"/>
    <cellStyle name="0,0&#10;&#10;NA&#10;&#10;" xfId="148"/>
    <cellStyle name="0,0&#13;&#10;NA&#13;&#10;" xfId="149"/>
    <cellStyle name="20% - Accent1" xfId="150"/>
    <cellStyle name="20% - Accent2" xfId="151"/>
    <cellStyle name="20% - Accent3" xfId="152"/>
    <cellStyle name="20% - Accent4" xfId="153"/>
    <cellStyle name="20% - Accent5" xfId="154"/>
    <cellStyle name="20% - Accent6" xfId="155"/>
    <cellStyle name="20% - 强调文字颜色 1 2" xfId="156"/>
    <cellStyle name="20% - 强调文字颜色 1 2 2" xfId="157"/>
    <cellStyle name="20% - 强调文字颜色 1 2 3" xfId="158"/>
    <cellStyle name="20% - 强调文字颜色 1 2 4" xfId="159"/>
    <cellStyle name="20% - 强调文字颜色 1 2 5" xfId="160"/>
    <cellStyle name="20% - 强调文字颜色 1 2_3.2017全省支出" xfId="161"/>
    <cellStyle name="20% - 强调文字颜色 1 3" xfId="162"/>
    <cellStyle name="20% - 强调文字颜色 1 3 2" xfId="163"/>
    <cellStyle name="20% - 强调文字颜色 1 4" xfId="164"/>
    <cellStyle name="20% - 强调文字颜色 2 2" xfId="165"/>
    <cellStyle name="20% - 强调文字颜色 2 2 2" xfId="166"/>
    <cellStyle name="20% - 强调文字颜色 2 2 3" xfId="167"/>
    <cellStyle name="20% - 强调文字颜色 2 2 4" xfId="168"/>
    <cellStyle name="20% - 强调文字颜色 2 2 5" xfId="169"/>
    <cellStyle name="20% - 强调文字颜色 2 2_3.2017全省支出" xfId="170"/>
    <cellStyle name="20% - 强调文字颜色 2 3" xfId="171"/>
    <cellStyle name="20% - 强调文字颜色 2 3 2" xfId="172"/>
    <cellStyle name="20% - 强调文字颜色 2 4" xfId="173"/>
    <cellStyle name="20% - 强调文字颜色 3 2" xfId="174"/>
    <cellStyle name="20% - 强调文字颜色 3 2 2" xfId="175"/>
    <cellStyle name="20% - 强调文字颜色 3 2 3" xfId="176"/>
    <cellStyle name="20% - 强调文字颜色 3 2 4" xfId="177"/>
    <cellStyle name="20% - 强调文字颜色 3 2 5" xfId="178"/>
    <cellStyle name="20% - 强调文字颜色 3 2_3.2017全省支出" xfId="179"/>
    <cellStyle name="20% - 强调文字颜色 3 3" xfId="180"/>
    <cellStyle name="20% - 强调文字颜色 3 3 2" xfId="181"/>
    <cellStyle name="20% - 强调文字颜色 3 4" xfId="182"/>
    <cellStyle name="20% - 强调文字颜色 4 2" xfId="183"/>
    <cellStyle name="20% - 强调文字颜色 4 2 2" xfId="184"/>
    <cellStyle name="20% - 强调文字颜色 4 2 3" xfId="185"/>
    <cellStyle name="20% - 强调文字颜色 4 2 4" xfId="186"/>
    <cellStyle name="20% - 强调文字颜色 4 2 5" xfId="187"/>
    <cellStyle name="20% - 强调文字颜色 4 2_3.2017全省支出" xfId="188"/>
    <cellStyle name="20% - 强调文字颜色 4 3" xfId="189"/>
    <cellStyle name="20% - 强调文字颜色 4 3 2" xfId="190"/>
    <cellStyle name="20% - 强调文字颜色 4 4" xfId="191"/>
    <cellStyle name="20% - 强调文字颜色 5 2" xfId="192"/>
    <cellStyle name="20% - 强调文字颜色 5 2 2" xfId="193"/>
    <cellStyle name="20% - 强调文字颜色 5 2 3" xfId="194"/>
    <cellStyle name="20% - 强调文字颜色 5 2 4" xfId="195"/>
    <cellStyle name="20% - 强调文字颜色 5 2 5" xfId="196"/>
    <cellStyle name="20% - 强调文字颜色 5 2_3.2017全省支出" xfId="197"/>
    <cellStyle name="20% - 强调文字颜色 5 3" xfId="198"/>
    <cellStyle name="20% - 强调文字颜色 5 3 2" xfId="199"/>
    <cellStyle name="20% - 强调文字颜色 6 2" xfId="200"/>
    <cellStyle name="20% - 强调文字颜色 6 2 2" xfId="201"/>
    <cellStyle name="20% - 强调文字颜色 6 2 3" xfId="202"/>
    <cellStyle name="20% - 强调文字颜色 6 2 4" xfId="203"/>
    <cellStyle name="20% - 强调文字颜色 6 2 5" xfId="204"/>
    <cellStyle name="20% - 强调文字颜色 6 2_3.2017全省支出" xfId="205"/>
    <cellStyle name="20% - 强调文字颜色 6 3" xfId="206"/>
    <cellStyle name="20% - 强调文字颜色 6 3 2" xfId="207"/>
    <cellStyle name="3" xfId="208"/>
    <cellStyle name="3?" xfId="209"/>
    <cellStyle name="3?ê" xfId="210"/>
    <cellStyle name="3_03-17" xfId="211"/>
    <cellStyle name="3_04-19" xfId="212"/>
    <cellStyle name="3_05" xfId="213"/>
    <cellStyle name="3_2005-18" xfId="214"/>
    <cellStyle name="3_2005-19" xfId="215"/>
    <cellStyle name="3_封面" xfId="216"/>
    <cellStyle name="3¡" xfId="217"/>
    <cellStyle name="3￡" xfId="218"/>
    <cellStyle name="³£" xfId="219"/>
    <cellStyle name="3￡1" xfId="220"/>
    <cellStyle name="³£¹æ" xfId="221"/>
    <cellStyle name="40% - Accent1" xfId="222"/>
    <cellStyle name="40% - Accent2" xfId="223"/>
    <cellStyle name="40% - Accent3" xfId="224"/>
    <cellStyle name="40% - Accent4" xfId="225"/>
    <cellStyle name="40% - Accent5" xfId="226"/>
    <cellStyle name="40% - Accent6" xfId="227"/>
    <cellStyle name="40% - 强调文字颜色 1 2" xfId="228"/>
    <cellStyle name="40% - 强调文字颜色 1 2 2" xfId="229"/>
    <cellStyle name="40% - 强调文字颜色 1 2 3" xfId="230"/>
    <cellStyle name="40% - 强调文字颜色 1 2 4" xfId="231"/>
    <cellStyle name="40% - 强调文字颜色 1 2 5" xfId="232"/>
    <cellStyle name="40% - 强调文字颜色 1 2_3.2017全省支出" xfId="233"/>
    <cellStyle name="40% - 强调文字颜色 1 3" xfId="234"/>
    <cellStyle name="40% - 强调文字颜色 1 3 2" xfId="235"/>
    <cellStyle name="40% - 强调文字颜色 1 4" xfId="236"/>
    <cellStyle name="40% - 强调文字颜色 2 2" xfId="237"/>
    <cellStyle name="40% - 强调文字颜色 2 2 2" xfId="238"/>
    <cellStyle name="40% - 强调文字颜色 2 2 3" xfId="239"/>
    <cellStyle name="40% - 强调文字颜色 2 2 4" xfId="240"/>
    <cellStyle name="40% - 强调文字颜色 2 2 5" xfId="241"/>
    <cellStyle name="40% - 强调文字颜色 2 2_3.2017全省支出" xfId="242"/>
    <cellStyle name="40% - 强调文字颜色 2 3" xfId="243"/>
    <cellStyle name="40% - 强调文字颜色 2 3 2" xfId="244"/>
    <cellStyle name="40% - 强调文字颜色 3 2" xfId="245"/>
    <cellStyle name="40% - 强调文字颜色 3 2 2" xfId="246"/>
    <cellStyle name="40% - 强调文字颜色 3 2 3" xfId="247"/>
    <cellStyle name="40% - 强调文字颜色 3 2 4" xfId="248"/>
    <cellStyle name="40% - 强调文字颜色 3 2 5" xfId="249"/>
    <cellStyle name="40% - 强调文字颜色 3 2_3.2017全省支出" xfId="250"/>
    <cellStyle name="40% - 强调文字颜色 3 3" xfId="251"/>
    <cellStyle name="40% - 强调文字颜色 3 3 2" xfId="252"/>
    <cellStyle name="40% - 强调文字颜色 3 4" xfId="253"/>
    <cellStyle name="40% - 强调文字颜色 4 2" xfId="254"/>
    <cellStyle name="40% - 强调文字颜色 4 2 2" xfId="255"/>
    <cellStyle name="40% - 强调文字颜色 4 2 3" xfId="256"/>
    <cellStyle name="40% - 强调文字颜色 4 2 4" xfId="257"/>
    <cellStyle name="40% - 强调文字颜色 4 2 5" xfId="258"/>
    <cellStyle name="40% - 强调文字颜色 4 2_3.2017全省支出" xfId="259"/>
    <cellStyle name="40% - 强调文字颜色 4 3" xfId="260"/>
    <cellStyle name="40% - 强调文字颜色 4 3 2" xfId="261"/>
    <cellStyle name="40% - 强调文字颜色 4 4" xfId="262"/>
    <cellStyle name="40% - 强调文字颜色 5 2" xfId="263"/>
    <cellStyle name="40% - 强调文字颜色 5 2 2" xfId="264"/>
    <cellStyle name="40% - 强调文字颜色 5 2 3" xfId="265"/>
    <cellStyle name="40% - 强调文字颜色 5 2 4" xfId="266"/>
    <cellStyle name="40% - 强调文字颜色 5 2 5" xfId="267"/>
    <cellStyle name="40% - 强调文字颜色 5 2_3.2017全省支出" xfId="268"/>
    <cellStyle name="40% - 强调文字颜色 5 3" xfId="269"/>
    <cellStyle name="40% - 强调文字颜色 5 3 2" xfId="270"/>
    <cellStyle name="40% - 强调文字颜色 6 2" xfId="271"/>
    <cellStyle name="40% - 强调文字颜色 6 2 2" xfId="272"/>
    <cellStyle name="40% - 强调文字颜色 6 2 3" xfId="273"/>
    <cellStyle name="40% - 强调文字颜色 6 2 4" xfId="274"/>
    <cellStyle name="40% - 强调文字颜色 6 2 5" xfId="275"/>
    <cellStyle name="40% - 强调文字颜色 6 2_3.2017全省支出" xfId="276"/>
    <cellStyle name="40% - 强调文字颜色 6 3" xfId="277"/>
    <cellStyle name="40% - 强调文字颜色 6 3 2" xfId="278"/>
    <cellStyle name="40% - 强调文字颜色 6 4" xfId="279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强调文字颜色 1 2" xfId="286"/>
    <cellStyle name="60% - 强调文字颜色 1 2 2" xfId="287"/>
    <cellStyle name="60% - 强调文字颜色 1 2 3" xfId="288"/>
    <cellStyle name="60% - 强调文字颜色 1 2 4" xfId="289"/>
    <cellStyle name="60% - 强调文字颜色 1 2_3.2017全省支出" xfId="290"/>
    <cellStyle name="60% - 强调文字颜色 1 3" xfId="291"/>
    <cellStyle name="60% - 强调文字颜色 1 3 2" xfId="292"/>
    <cellStyle name="60% - 强调文字颜色 1 4" xfId="293"/>
    <cellStyle name="60% - 强调文字颜色 2 2" xfId="294"/>
    <cellStyle name="60% - 强调文字颜色 2 2 2" xfId="295"/>
    <cellStyle name="60% - 强调文字颜色 2 2 3" xfId="296"/>
    <cellStyle name="60% - 强调文字颜色 2 2 4" xfId="297"/>
    <cellStyle name="60% - 强调文字颜色 2 2_3.2017全省支出" xfId="298"/>
    <cellStyle name="60% - 强调文字颜色 2 3" xfId="299"/>
    <cellStyle name="60% - 强调文字颜色 2 3 2" xfId="300"/>
    <cellStyle name="60% - 强调文字颜色 3 2" xfId="301"/>
    <cellStyle name="60% - 强调文字颜色 3 2 2" xfId="302"/>
    <cellStyle name="60% - 强调文字颜色 3 2 3" xfId="303"/>
    <cellStyle name="60% - 强调文字颜色 3 2 4" xfId="304"/>
    <cellStyle name="60% - 强调文字颜色 3 2_3.2017全省支出" xfId="305"/>
    <cellStyle name="60% - 强调文字颜色 3 3" xfId="306"/>
    <cellStyle name="60% - 强调文字颜色 3 3 2" xfId="307"/>
    <cellStyle name="60% - 强调文字颜色 3 4" xfId="308"/>
    <cellStyle name="60% - 强调文字颜色 4 2" xfId="309"/>
    <cellStyle name="60% - 强调文字颜色 4 2 2" xfId="310"/>
    <cellStyle name="60% - 强调文字颜色 4 2 3" xfId="311"/>
    <cellStyle name="60% - 强调文字颜色 4 2 4" xfId="312"/>
    <cellStyle name="60% - 强调文字颜色 4 2_3.2017全省支出" xfId="313"/>
    <cellStyle name="60% - 强调文字颜色 4 3" xfId="314"/>
    <cellStyle name="60% - 强调文字颜色 4 3 2" xfId="315"/>
    <cellStyle name="60% - 强调文字颜色 4 4" xfId="316"/>
    <cellStyle name="60% - 强调文字颜色 5 2" xfId="317"/>
    <cellStyle name="60% - 强调文字颜色 5 2 2" xfId="318"/>
    <cellStyle name="60% - 强调文字颜色 5 2 3" xfId="319"/>
    <cellStyle name="60% - 强调文字颜色 5 2 4" xfId="320"/>
    <cellStyle name="60% - 强调文字颜色 5 2_3.2017全省支出" xfId="321"/>
    <cellStyle name="60% - 强调文字颜色 5 3" xfId="322"/>
    <cellStyle name="60% - 强调文字颜色 5 3 2" xfId="323"/>
    <cellStyle name="60% - 强调文字颜色 6 2" xfId="324"/>
    <cellStyle name="60% - 强调文字颜色 6 2 2" xfId="325"/>
    <cellStyle name="60% - 强调文字颜色 6 2 3" xfId="326"/>
    <cellStyle name="60% - 强调文字颜色 6 2 4" xfId="327"/>
    <cellStyle name="60% - 强调文字颜色 6 2_3.2017全省支出" xfId="328"/>
    <cellStyle name="60% - 强调文字颜色 6 3" xfId="329"/>
    <cellStyle name="60% - 强调文字颜色 6 3 2" xfId="330"/>
    <cellStyle name="60% - 强调文字颜色 6 4" xfId="331"/>
    <cellStyle name="Accent1" xfId="332"/>
    <cellStyle name="Accent1 - 20%" xfId="333"/>
    <cellStyle name="Accent1 - 40%" xfId="334"/>
    <cellStyle name="Accent1 - 60%" xfId="335"/>
    <cellStyle name="Accent1_2006年33甘肃" xfId="336"/>
    <cellStyle name="Accent2" xfId="337"/>
    <cellStyle name="Accent2 - 20%" xfId="338"/>
    <cellStyle name="Accent2 - 40%" xfId="339"/>
    <cellStyle name="Accent2 - 60%" xfId="340"/>
    <cellStyle name="Accent2_2006年33甘肃" xfId="341"/>
    <cellStyle name="Accent3" xfId="342"/>
    <cellStyle name="Accent3 - 20%" xfId="343"/>
    <cellStyle name="Accent3 - 40%" xfId="344"/>
    <cellStyle name="Accent3 - 60%" xfId="345"/>
    <cellStyle name="Accent3_2006年33甘肃" xfId="346"/>
    <cellStyle name="Accent4" xfId="347"/>
    <cellStyle name="Accent4 - 20%" xfId="348"/>
    <cellStyle name="Accent4 - 40%" xfId="349"/>
    <cellStyle name="Accent4 - 60%" xfId="350"/>
    <cellStyle name="Accent4_Sheet2" xfId="351"/>
    <cellStyle name="Accent5" xfId="352"/>
    <cellStyle name="Accent5 - 20%" xfId="353"/>
    <cellStyle name="Accent5 - 40%" xfId="354"/>
    <cellStyle name="Accent5 - 60%" xfId="355"/>
    <cellStyle name="Accent5_Sheet2" xfId="356"/>
    <cellStyle name="Accent6" xfId="357"/>
    <cellStyle name="Accent6 - 20%" xfId="358"/>
    <cellStyle name="Accent6 - 40%" xfId="359"/>
    <cellStyle name="Accent6 - 60%" xfId="360"/>
    <cellStyle name="Accent6_2006年33甘肃" xfId="361"/>
    <cellStyle name="Æõ" xfId="362"/>
    <cellStyle name="Æõí¨" xfId="363"/>
    <cellStyle name="Bad" xfId="364"/>
    <cellStyle name="Ç§·" xfId="365"/>
    <cellStyle name="Ç§·öî»" xfId="366"/>
    <cellStyle name="Ç§·öî»[0]" xfId="367"/>
    <cellStyle name="Ç§î»" xfId="368"/>
    <cellStyle name="Ç§î»[0]" xfId="369"/>
    <cellStyle name="Ç§î»·ö¸" xfId="370"/>
    <cellStyle name="Calc Currency (0)" xfId="371"/>
    <cellStyle name="Calculation" xfId="372"/>
    <cellStyle name="Check Cell" xfId="373"/>
    <cellStyle name="ColLevel_1" xfId="374"/>
    <cellStyle name="Comma" xfId="375"/>
    <cellStyle name="Comma [0]" xfId="376"/>
    <cellStyle name="Comma [0] 2" xfId="377"/>
    <cellStyle name="Comma 2" xfId="378"/>
    <cellStyle name="Comma 3" xfId="379"/>
    <cellStyle name="comma zerodec" xfId="380"/>
    <cellStyle name="Comma_04" xfId="381"/>
    <cellStyle name="Currency" xfId="382"/>
    <cellStyle name="Currency [0]" xfId="383"/>
    <cellStyle name="Currency_04" xfId="384"/>
    <cellStyle name="Currency1" xfId="385"/>
    <cellStyle name="Date" xfId="386"/>
    <cellStyle name="Dollar (zero dec)" xfId="387"/>
    <cellStyle name="Explanatory Text" xfId="388"/>
    <cellStyle name="Filter Input Text" xfId="389"/>
    <cellStyle name="Filter Label" xfId="390"/>
    <cellStyle name="Fixed" xfId="391"/>
    <cellStyle name="Good" xfId="392"/>
    <cellStyle name="Grey" xfId="393"/>
    <cellStyle name="Header1" xfId="394"/>
    <cellStyle name="Header2" xfId="395"/>
    <cellStyle name="Heading 1" xfId="396"/>
    <cellStyle name="Heading 2" xfId="397"/>
    <cellStyle name="Heading 3" xfId="398"/>
    <cellStyle name="Heading 4" xfId="399"/>
    <cellStyle name="HEADING1" xfId="400"/>
    <cellStyle name="HEADING2" xfId="401"/>
    <cellStyle name="Input" xfId="402"/>
    <cellStyle name="Input [yellow]" xfId="403"/>
    <cellStyle name="Input_Sheet2" xfId="404"/>
    <cellStyle name="Linked Cell" xfId="405"/>
    <cellStyle name="Neutral" xfId="406"/>
    <cellStyle name="no dec" xfId="407"/>
    <cellStyle name="Norma,_laroux_4_营业在建 (2)_E21" xfId="408"/>
    <cellStyle name="Normal" xfId="409"/>
    <cellStyle name="Normal - Style1" xfId="410"/>
    <cellStyle name="Normal 12" xfId="411"/>
    <cellStyle name="Normal 13" xfId="412"/>
    <cellStyle name="Normal 2" xfId="413"/>
    <cellStyle name="Normal_#10-Headcount" xfId="414"/>
    <cellStyle name="Note" xfId="415"/>
    <cellStyle name="Output" xfId="416"/>
    <cellStyle name="Percent" xfId="417"/>
    <cellStyle name="Percent [2]" xfId="418"/>
    <cellStyle name="Percent 2" xfId="419"/>
    <cellStyle name="Percent_laroux" xfId="420"/>
    <cellStyle name="RowLevel_0" xfId="421"/>
    <cellStyle name="Title" xfId="422"/>
    <cellStyle name="Total" xfId="423"/>
    <cellStyle name="Warning Text" xfId="424"/>
    <cellStyle name="百" xfId="425"/>
    <cellStyle name="百_03-17" xfId="426"/>
    <cellStyle name="百_04-19" xfId="427"/>
    <cellStyle name="百_05" xfId="428"/>
    <cellStyle name="百_2005-18" xfId="429"/>
    <cellStyle name="百_2005-19" xfId="430"/>
    <cellStyle name="百_NJ09-03" xfId="431"/>
    <cellStyle name="百_NJ09-04" xfId="432"/>
    <cellStyle name="百_NJ09-05" xfId="433"/>
    <cellStyle name="百_NJ09-07" xfId="434"/>
    <cellStyle name="百_NJ09-08" xfId="435"/>
    <cellStyle name="百_NJ17-07" xfId="436"/>
    <cellStyle name="百_NJ17-08" xfId="437"/>
    <cellStyle name="百_NJ17-11" xfId="438"/>
    <cellStyle name="百_NJ17-16" xfId="439"/>
    <cellStyle name="百_NJ17-18" xfId="440"/>
    <cellStyle name="百_NJ17-19" xfId="441"/>
    <cellStyle name="百_NJ17-21" xfId="442"/>
    <cellStyle name="百_NJ17-22" xfId="443"/>
    <cellStyle name="百_NJ17-23" xfId="444"/>
    <cellStyle name="百_NJ17-25" xfId="445"/>
    <cellStyle name="百_NJ17-26" xfId="446"/>
    <cellStyle name="百_NJ17-27" xfId="447"/>
    <cellStyle name="百_NJ17-28" xfId="448"/>
    <cellStyle name="百_NJ17-33" xfId="449"/>
    <cellStyle name="百_NJ17-34" xfId="450"/>
    <cellStyle name="百_NJ17-35" xfId="451"/>
    <cellStyle name="百_NJ17-36" xfId="452"/>
    <cellStyle name="百_NJ17-37" xfId="453"/>
    <cellStyle name="百_NJ17-39" xfId="454"/>
    <cellStyle name="百_NJ17-42" xfId="455"/>
    <cellStyle name="百_NJ17-47" xfId="456"/>
    <cellStyle name="百_NJ17-54" xfId="457"/>
    <cellStyle name="百_NJ17-60" xfId="458"/>
    <cellStyle name="百_NJ17-62" xfId="459"/>
    <cellStyle name="百_NJ18-01" xfId="460"/>
    <cellStyle name="百_NJ18-02" xfId="461"/>
    <cellStyle name="百_NJ18-03" xfId="462"/>
    <cellStyle name="百_NJ18-04" xfId="463"/>
    <cellStyle name="百_NJ18-05" xfId="464"/>
    <cellStyle name="百_NJ18-06" xfId="465"/>
    <cellStyle name="百_NJ18-07" xfId="466"/>
    <cellStyle name="百_NJ18-08" xfId="467"/>
    <cellStyle name="百_NJ18-09" xfId="468"/>
    <cellStyle name="百_NJ18-10" xfId="469"/>
    <cellStyle name="百_NJ18-11" xfId="470"/>
    <cellStyle name="百_NJ18-12" xfId="471"/>
    <cellStyle name="百_NJ18-13" xfId="472"/>
    <cellStyle name="百_NJ18-14" xfId="473"/>
    <cellStyle name="百_NJ18-17" xfId="474"/>
    <cellStyle name="百_NJ18-18" xfId="475"/>
    <cellStyle name="百_NJ18-19" xfId="476"/>
    <cellStyle name="百_NJ18-21" xfId="477"/>
    <cellStyle name="百_NJ18-23" xfId="478"/>
    <cellStyle name="百_NJ18-27" xfId="479"/>
    <cellStyle name="百_NJ18-32" xfId="480"/>
    <cellStyle name="百_NJ18-33" xfId="481"/>
    <cellStyle name="百_NJ18-34" xfId="482"/>
    <cellStyle name="百_NJ18-38" xfId="483"/>
    <cellStyle name="百_NJ18-39" xfId="484"/>
    <cellStyle name="百_NJ18-43" xfId="485"/>
    <cellStyle name="百_封面" xfId="486"/>
    <cellStyle name="百分比 2" xfId="487"/>
    <cellStyle name="百分比 2 2" xfId="488"/>
    <cellStyle name="百分比 3" xfId="489"/>
    <cellStyle name="百分比 4" xfId="490"/>
    <cellStyle name="标题 1 2" xfId="491"/>
    <cellStyle name="标题 1 2 2" xfId="492"/>
    <cellStyle name="标题 1 2 3" xfId="493"/>
    <cellStyle name="标题 1 2_1.3日 2017年预算草案 - 副本" xfId="494"/>
    <cellStyle name="标题 1 3" xfId="495"/>
    <cellStyle name="标题 1 3 2" xfId="496"/>
    <cellStyle name="标题 1 3_1.3日 2017年预算草案 - 副本" xfId="497"/>
    <cellStyle name="标题 1 4" xfId="498"/>
    <cellStyle name="标题 2 2" xfId="499"/>
    <cellStyle name="标题 2 2 2" xfId="500"/>
    <cellStyle name="标题 2 2 3" xfId="501"/>
    <cellStyle name="标题 2 2_1.3日 2017年预算草案 - 副本" xfId="502"/>
    <cellStyle name="标题 2 3" xfId="503"/>
    <cellStyle name="标题 2 3 2" xfId="504"/>
    <cellStyle name="标题 2 3_1.3日 2017年预算草案 - 副本" xfId="505"/>
    <cellStyle name="标题 2 4" xfId="506"/>
    <cellStyle name="标题 3 2" xfId="507"/>
    <cellStyle name="标题 3 2 2" xfId="508"/>
    <cellStyle name="标题 3 2 3" xfId="509"/>
    <cellStyle name="标题 3 2_1.3日 2017年预算草案 - 副本" xfId="510"/>
    <cellStyle name="标题 3 3" xfId="511"/>
    <cellStyle name="标题 3 3 2" xfId="512"/>
    <cellStyle name="标题 3 3_1.3日 2017年预算草案 - 副本" xfId="513"/>
    <cellStyle name="标题 3 4" xfId="514"/>
    <cellStyle name="标题 4 2" xfId="515"/>
    <cellStyle name="标题 4 2 2" xfId="516"/>
    <cellStyle name="标题 4 2 3" xfId="517"/>
    <cellStyle name="标题 4 2_3.2017全省支出" xfId="518"/>
    <cellStyle name="标题 4 3" xfId="519"/>
    <cellStyle name="标题 4 3 2" xfId="520"/>
    <cellStyle name="标题 4 4" xfId="521"/>
    <cellStyle name="标题 5" xfId="522"/>
    <cellStyle name="标题 5 2" xfId="523"/>
    <cellStyle name="标题 5 3" xfId="524"/>
    <cellStyle name="标题 5_3.2017全省支出" xfId="525"/>
    <cellStyle name="标题 6" xfId="526"/>
    <cellStyle name="标题 6 2" xfId="527"/>
    <cellStyle name="标题 7" xfId="528"/>
    <cellStyle name="表标题" xfId="529"/>
    <cellStyle name="差 2" xfId="530"/>
    <cellStyle name="差 2 2" xfId="531"/>
    <cellStyle name="差 2 3" xfId="532"/>
    <cellStyle name="差 2 4" xfId="533"/>
    <cellStyle name="差 2_3.2017全省支出" xfId="534"/>
    <cellStyle name="差 3" xfId="535"/>
    <cellStyle name="差 3 2" xfId="536"/>
    <cellStyle name="差 3 3" xfId="537"/>
    <cellStyle name="差_(财政总决算简表-2016年)收入导出数据" xfId="538"/>
    <cellStyle name="差_00省级(打印)" xfId="539"/>
    <cellStyle name="差_03昭通" xfId="540"/>
    <cellStyle name="差_0502通海县" xfId="541"/>
    <cellStyle name="差_05潍坊" xfId="542"/>
    <cellStyle name="差_0605石屏县" xfId="543"/>
    <cellStyle name="差_0605石屏县_2014省级收入12.2（更新后）" xfId="544"/>
    <cellStyle name="差_0605石屏县_2014省级收入及财力12.12（更新后）" xfId="545"/>
    <cellStyle name="差_0605石屏县_财力性转移支付2010年预算参考数" xfId="546"/>
    <cellStyle name="差_0605石屏县_省级财力12.12" xfId="547"/>
    <cellStyle name="差_07临沂" xfId="548"/>
    <cellStyle name="差_09黑龙江" xfId="549"/>
    <cellStyle name="差_09黑龙江_2014省级收入12.2（更新后）" xfId="550"/>
    <cellStyle name="差_09黑龙江_2014省级收入及财力12.12（更新后）" xfId="551"/>
    <cellStyle name="差_09黑龙江_财力性转移支付2010年预算参考数" xfId="552"/>
    <cellStyle name="差_09黑龙江_省级财力12.12" xfId="553"/>
    <cellStyle name="差_1" xfId="554"/>
    <cellStyle name="差_1_2014省级收入12.2（更新后）" xfId="555"/>
    <cellStyle name="差_1_2014省级收入及财力12.12（更新后）" xfId="556"/>
    <cellStyle name="差_1_财力性转移支付2010年预算参考数" xfId="557"/>
    <cellStyle name="差_1_省级财力12.12" xfId="558"/>
    <cellStyle name="差_1110洱源县" xfId="559"/>
    <cellStyle name="差_1110洱源县_2014省级收入12.2（更新后）" xfId="560"/>
    <cellStyle name="差_1110洱源县_2014省级收入及财力12.12（更新后）" xfId="561"/>
    <cellStyle name="差_1110洱源县_财力性转移支付2010年预算参考数" xfId="562"/>
    <cellStyle name="差_1110洱源县_省级财力12.12" xfId="563"/>
    <cellStyle name="差_11大理" xfId="564"/>
    <cellStyle name="差_11大理_2014省级收入12.2（更新后）" xfId="565"/>
    <cellStyle name="差_11大理_2014省级收入及财力12.12（更新后）" xfId="566"/>
    <cellStyle name="差_11大理_财力性转移支付2010年预算参考数" xfId="567"/>
    <cellStyle name="差_11大理_省级财力12.12" xfId="568"/>
    <cellStyle name="差_12滨州" xfId="569"/>
    <cellStyle name="差_12滨州_2014省级收入12.2（更新后）" xfId="570"/>
    <cellStyle name="差_12滨州_2014省级收入及财力12.12（更新后）" xfId="571"/>
    <cellStyle name="差_12滨州_财力性转移支付2010年预算参考数" xfId="572"/>
    <cellStyle name="差_12滨州_省级财力12.12" xfId="573"/>
    <cellStyle name="差_14安徽" xfId="574"/>
    <cellStyle name="差_14安徽_2014省级收入12.2（更新后）" xfId="575"/>
    <cellStyle name="差_14安徽_2014省级收入及财力12.12（更新后）" xfId="576"/>
    <cellStyle name="差_14安徽_财力性转移支付2010年预算参考数" xfId="577"/>
    <cellStyle name="差_14安徽_省级财力12.12" xfId="578"/>
    <cellStyle name="差_1604月报" xfId="579"/>
    <cellStyle name="差_2" xfId="580"/>
    <cellStyle name="差_2.2017全省收入" xfId="581"/>
    <cellStyle name="差_2_2014省级收入12.2（更新后）" xfId="582"/>
    <cellStyle name="差_2_2014省级收入及财力12.12（更新后）" xfId="583"/>
    <cellStyle name="差_2_财力性转移支付2010年预算参考数" xfId="584"/>
    <cellStyle name="差_2_省级财力12.12" xfId="585"/>
    <cellStyle name="差_20 2007年河南结算单" xfId="586"/>
    <cellStyle name="差_20 2007年河南结算单 2" xfId="587"/>
    <cellStyle name="差_20 2007年河南结算单_2013省级预算附表" xfId="588"/>
    <cellStyle name="差_20 2007年河南结算单_2014省级收入12.2（更新后）" xfId="589"/>
    <cellStyle name="差_20 2007年河南结算单_2014省级收入及财力12.12（更新后）" xfId="590"/>
    <cellStyle name="差_20 2007年河南结算单_2017年预算草案（债务）" xfId="591"/>
    <cellStyle name="差_20 2007年河南结算单_附表1-6" xfId="592"/>
    <cellStyle name="差_20 2007年河南结算单_基金汇总" xfId="593"/>
    <cellStyle name="差_20 2007年河南结算单_省级财力12.12" xfId="594"/>
    <cellStyle name="差_20 2007年河南结算单_收入汇总" xfId="595"/>
    <cellStyle name="差_20 2007年河南结算单_支出汇总" xfId="596"/>
    <cellStyle name="差_2006年22湖南" xfId="597"/>
    <cellStyle name="差_2006年22湖南_2014省级收入12.2（更新后）" xfId="598"/>
    <cellStyle name="差_2006年22湖南_2014省级收入及财力12.12（更新后）" xfId="599"/>
    <cellStyle name="差_2006年22湖南_财力性转移支付2010年预算参考数" xfId="600"/>
    <cellStyle name="差_2006年22湖南_省级财力12.12" xfId="601"/>
    <cellStyle name="差_2006年27重庆" xfId="602"/>
    <cellStyle name="差_2006年27重庆_2014省级收入12.2（更新后）" xfId="603"/>
    <cellStyle name="差_2006年27重庆_2014省级收入及财力12.12（更新后）" xfId="604"/>
    <cellStyle name="差_2006年27重庆_财力性转移支付2010年预算参考数" xfId="605"/>
    <cellStyle name="差_2006年27重庆_省级财力12.12" xfId="606"/>
    <cellStyle name="差_2006年28四川" xfId="607"/>
    <cellStyle name="差_2006年28四川_2014省级收入12.2（更新后）" xfId="608"/>
    <cellStyle name="差_2006年28四川_2014省级收入及财力12.12（更新后）" xfId="609"/>
    <cellStyle name="差_2006年28四川_财力性转移支付2010年预算参考数" xfId="610"/>
    <cellStyle name="差_2006年28四川_省级财力12.12" xfId="611"/>
    <cellStyle name="差_2006年30云南" xfId="612"/>
    <cellStyle name="差_2006年33甘肃" xfId="613"/>
    <cellStyle name="差_2006年34青海" xfId="614"/>
    <cellStyle name="差_2006年34青海_2014省级收入12.2（更新后）" xfId="615"/>
    <cellStyle name="差_2006年34青海_2014省级收入及财力12.12（更新后）" xfId="616"/>
    <cellStyle name="差_2006年34青海_财力性转移支付2010年预算参考数" xfId="617"/>
    <cellStyle name="差_2006年34青海_省级财力12.12" xfId="618"/>
    <cellStyle name="差_2006年全省财力计算表（中央、决算）" xfId="619"/>
    <cellStyle name="差_2006年水利统计指标统计表" xfId="620"/>
    <cellStyle name="差_2006年水利统计指标统计表_2014省级收入12.2（更新后）" xfId="621"/>
    <cellStyle name="差_2006年水利统计指标统计表_2014省级收入及财力12.12（更新后）" xfId="622"/>
    <cellStyle name="差_2006年水利统计指标统计表_财力性转移支付2010年预算参考数" xfId="623"/>
    <cellStyle name="差_2006年水利统计指标统计表_省级财力12.12" xfId="624"/>
    <cellStyle name="差_2007结算与财力(6.2)" xfId="625"/>
    <cellStyle name="差_2007结算与财力(6.2)_基金汇总" xfId="626"/>
    <cellStyle name="差_2007结算与财力(6.2)_收入汇总" xfId="627"/>
    <cellStyle name="差_2007结算与财力(6.2)_支出汇总" xfId="628"/>
    <cellStyle name="差_2007年结算已定项目对账单" xfId="629"/>
    <cellStyle name="差_2007年结算已定项目对账单 2" xfId="630"/>
    <cellStyle name="差_2007年结算已定项目对账单_2013省级预算附表" xfId="631"/>
    <cellStyle name="差_2007年结算已定项目对账单_2014省级收入12.2（更新后）" xfId="632"/>
    <cellStyle name="差_2007年结算已定项目对账单_2014省级收入及财力12.12（更新后）" xfId="633"/>
    <cellStyle name="差_2007年结算已定项目对账单_2017年预算草案（债务）" xfId="634"/>
    <cellStyle name="差_2007年结算已定项目对账单_附表1-6" xfId="635"/>
    <cellStyle name="差_2007年结算已定项目对账单_基金汇总" xfId="636"/>
    <cellStyle name="差_2007年结算已定项目对账单_省级财力12.12" xfId="637"/>
    <cellStyle name="差_2007年结算已定项目对账单_收入汇总" xfId="638"/>
    <cellStyle name="差_2007年结算已定项目对账单_支出汇总" xfId="639"/>
    <cellStyle name="差_2007年收支情况及2008年收支预计表(汇总表)" xfId="640"/>
    <cellStyle name="差_2007年收支情况及2008年收支预计表(汇总表)_2014省级收入12.2（更新后）" xfId="641"/>
    <cellStyle name="差_2007年收支情况及2008年收支预计表(汇总表)_2014省级收入及财力12.12（更新后）" xfId="642"/>
    <cellStyle name="差_2007年收支情况及2008年收支预计表(汇总表)_财力性转移支付2010年预算参考数" xfId="643"/>
    <cellStyle name="差_2007年收支情况及2008年收支预计表(汇总表)_省级财力12.12" xfId="644"/>
    <cellStyle name="差_2007年一般预算支出剔除" xfId="645"/>
    <cellStyle name="差_2007年一般预算支出剔除_2014省级收入12.2（更新后）" xfId="646"/>
    <cellStyle name="差_2007年一般预算支出剔除_2014省级收入及财力12.12（更新后）" xfId="647"/>
    <cellStyle name="差_2007年一般预算支出剔除_财力性转移支付2010年预算参考数" xfId="648"/>
    <cellStyle name="差_2007年一般预算支出剔除_省级财力12.12" xfId="649"/>
    <cellStyle name="差_2007年中央财政与河南省财政年终决算结算单" xfId="650"/>
    <cellStyle name="差_2007年中央财政与河南省财政年终决算结算单 2" xfId="651"/>
    <cellStyle name="差_2007年中央财政与河南省财政年终决算结算单_2013省级预算附表" xfId="652"/>
    <cellStyle name="差_2007年中央财政与河南省财政年终决算结算单_2014省级收入12.2（更新后）" xfId="653"/>
    <cellStyle name="差_2007年中央财政与河南省财政年终决算结算单_2014省级收入及财力12.12（更新后）" xfId="654"/>
    <cellStyle name="差_2007年中央财政与河南省财政年终决算结算单_2017年预算草案（债务）" xfId="655"/>
    <cellStyle name="差_2007年中央财政与河南省财政年终决算结算单_附表1-6" xfId="656"/>
    <cellStyle name="差_2007年中央财政与河南省财政年终决算结算单_基金汇总" xfId="657"/>
    <cellStyle name="差_2007年中央财政与河南省财政年终决算结算单_省级财力12.12" xfId="658"/>
    <cellStyle name="差_2007年中央财政与河南省财政年终决算结算单_收入汇总" xfId="659"/>
    <cellStyle name="差_2007年中央财政与河南省财政年终决算结算单_支出汇总" xfId="660"/>
    <cellStyle name="差_2007一般预算支出口径剔除表" xfId="661"/>
    <cellStyle name="差_2007一般预算支出口径剔除表_2014省级收入12.2（更新后）" xfId="662"/>
    <cellStyle name="差_2007一般预算支出口径剔除表_2014省级收入及财力12.12（更新后）" xfId="663"/>
    <cellStyle name="差_2007一般预算支出口径剔除表_财力性转移支付2010年预算参考数" xfId="664"/>
    <cellStyle name="差_2007一般预算支出口径剔除表_省级财力12.12" xfId="665"/>
    <cellStyle name="差_2008计算资料（8月11日终稿）" xfId="666"/>
    <cellStyle name="差_2008计算资料（8月5）" xfId="667"/>
    <cellStyle name="差_2008结算与财力(最终)" xfId="668"/>
    <cellStyle name="差_2008经常性收入" xfId="669"/>
    <cellStyle name="差_2008年财政收支预算草案(1.4)" xfId="670"/>
    <cellStyle name="差_2008年财政收支预算草案(1.4) 2" xfId="671"/>
    <cellStyle name="差_2008年财政收支预算草案(1.4)_2017年预算草案（债务）" xfId="672"/>
    <cellStyle name="差_2008年财政收支预算草案(1.4)_基金汇总" xfId="673"/>
    <cellStyle name="差_2008年财政收支预算草案(1.4)_收入汇总" xfId="674"/>
    <cellStyle name="差_2008年财政收支预算草案(1.4)_支出汇总" xfId="675"/>
    <cellStyle name="差_2008年全省汇总收支计算表" xfId="676"/>
    <cellStyle name="差_2008年全省汇总收支计算表_2014省级收入12.2（更新后）" xfId="677"/>
    <cellStyle name="差_2008年全省汇总收支计算表_2014省级收入及财力12.12（更新后）" xfId="678"/>
    <cellStyle name="差_2008年全省汇总收支计算表_财力性转移支付2010年预算参考数" xfId="679"/>
    <cellStyle name="差_2008年全省汇总收支计算表_省级财力12.12" xfId="680"/>
    <cellStyle name="差_2008年全省人员信息" xfId="681"/>
    <cellStyle name="差_2008年一般预算支出预计" xfId="682"/>
    <cellStyle name="差_2008年预计支出与2007年对比" xfId="683"/>
    <cellStyle name="差_2008年支出调整" xfId="684"/>
    <cellStyle name="差_2008年支出调整_2014省级收入12.2（更新后）" xfId="685"/>
    <cellStyle name="差_2008年支出调整_2014省级收入及财力12.12（更新后）" xfId="686"/>
    <cellStyle name="差_2008年支出调整_财力性转移支付2010年预算参考数" xfId="687"/>
    <cellStyle name="差_2008年支出调整_省级财力12.12" xfId="688"/>
    <cellStyle name="差_2008年支出核定" xfId="689"/>
    <cellStyle name="差_2009年财力测算情况11.19" xfId="690"/>
    <cellStyle name="差_2009年财力测算情况11.19_基金汇总" xfId="691"/>
    <cellStyle name="差_2009年财力测算情况11.19_收入汇总" xfId="692"/>
    <cellStyle name="差_2009年财力测算情况11.19_支出汇总" xfId="693"/>
    <cellStyle name="差_2009年结算（最终）" xfId="694"/>
    <cellStyle name="差_2009年结算（最终）_基金汇总" xfId="695"/>
    <cellStyle name="差_2009年结算（最终）_收入汇总" xfId="696"/>
    <cellStyle name="差_2009年结算（最终）_支出汇总" xfId="697"/>
    <cellStyle name="差_2009年省对市县转移支付测算表(9.27)" xfId="698"/>
    <cellStyle name="差_2009年省对市县转移支付测算表(9.27)_2014省级收入12.2（更新后）" xfId="699"/>
    <cellStyle name="差_2009年省对市县转移支付测算表(9.27)_2014省级收入及财力12.12（更新后）" xfId="700"/>
    <cellStyle name="差_2009年省对市县转移支付测算表(9.27)_省级财力12.12" xfId="701"/>
    <cellStyle name="差_2009年省与市县结算（最终）" xfId="702"/>
    <cellStyle name="差_2009全省决算表（批复后）" xfId="703"/>
    <cellStyle name="差_2010.10.30" xfId="704"/>
    <cellStyle name="差_2010年全省供养人员" xfId="705"/>
    <cellStyle name="差_2010年收入预测表（20091218)）" xfId="706"/>
    <cellStyle name="差_2010年收入预测表（20091218)）_基金汇总" xfId="707"/>
    <cellStyle name="差_2010年收入预测表（20091218)）_收入汇总" xfId="708"/>
    <cellStyle name="差_2010年收入预测表（20091218)）_支出汇总" xfId="709"/>
    <cellStyle name="差_2010年收入预测表（20091219)）" xfId="710"/>
    <cellStyle name="差_2010年收入预测表（20091219)）_基金汇总" xfId="711"/>
    <cellStyle name="差_2010年收入预测表（20091219)）_收入汇总" xfId="712"/>
    <cellStyle name="差_2010年收入预测表（20091219)）_支出汇总" xfId="713"/>
    <cellStyle name="差_2010年收入预测表（20091230)）" xfId="714"/>
    <cellStyle name="差_2010年收入预测表（20091230)）_基金汇总" xfId="715"/>
    <cellStyle name="差_2010年收入预测表（20091230)）_收入汇总" xfId="716"/>
    <cellStyle name="差_2010年收入预测表（20091230)）_支出汇总" xfId="717"/>
    <cellStyle name="差_2010省对市县转移支付测算表(10-21）" xfId="718"/>
    <cellStyle name="差_2010省对市县转移支付测算表(10-21）_2014省级收入12.2（更新后）" xfId="719"/>
    <cellStyle name="差_2010省对市县转移支付测算表(10-21）_2014省级收入及财力12.12（更新后）" xfId="720"/>
    <cellStyle name="差_2010省对市县转移支付测算表(10-21）_省级财力12.12" xfId="721"/>
    <cellStyle name="差_2010省级行政性收费专项收入批复" xfId="722"/>
    <cellStyle name="差_2010省级行政性收费专项收入批复_基金汇总" xfId="723"/>
    <cellStyle name="差_2010省级行政性收费专项收入批复_收入汇总" xfId="724"/>
    <cellStyle name="差_2010省级行政性收费专项收入批复_支出汇总" xfId="725"/>
    <cellStyle name="差_20111127汇报附表（8张）" xfId="726"/>
    <cellStyle name="差_20111127汇报附表（8张）_基金汇总" xfId="727"/>
    <cellStyle name="差_20111127汇报附表（8张）_收入汇总" xfId="728"/>
    <cellStyle name="差_20111127汇报附表（8张）_支出汇总" xfId="729"/>
    <cellStyle name="差_2011年全省及省级预计12-31" xfId="730"/>
    <cellStyle name="差_2011年全省及省级预计2011-12-12" xfId="731"/>
    <cellStyle name="差_2011年全省及省级预计2011-12-12_基金汇总" xfId="732"/>
    <cellStyle name="差_2011年全省及省级预计2011-12-12_收入汇总" xfId="733"/>
    <cellStyle name="差_2011年全省及省级预计2011-12-12_支出汇总" xfId="734"/>
    <cellStyle name="差_2011年预算表格2010.12.9" xfId="735"/>
    <cellStyle name="差_2011年预算表格2010.12.9 2" xfId="736"/>
    <cellStyle name="差_2011年预算表格2010.12.9_2013省级预算附表" xfId="737"/>
    <cellStyle name="差_2011年预算表格2010.12.9_2014省级收入12.2（更新后）" xfId="738"/>
    <cellStyle name="差_2011年预算表格2010.12.9_2014省级收入及财力12.12（更新后）" xfId="739"/>
    <cellStyle name="差_2011年预算表格2010.12.9_2017年预算草案（债务）" xfId="740"/>
    <cellStyle name="差_2011年预算表格2010.12.9_附表1-6" xfId="741"/>
    <cellStyle name="差_2011年预算表格2010.12.9_基金汇总" xfId="742"/>
    <cellStyle name="差_2011年预算表格2010.12.9_省级财力12.12" xfId="743"/>
    <cellStyle name="差_2011年预算表格2010.12.9_收入汇总" xfId="744"/>
    <cellStyle name="差_2011年预算表格2010.12.9_支出汇总" xfId="745"/>
    <cellStyle name="差_2011年预算大表11-26" xfId="746"/>
    <cellStyle name="差_2011年预算大表11-26 2" xfId="747"/>
    <cellStyle name="差_2011年预算大表11-26_2017年预算草案（债务）" xfId="748"/>
    <cellStyle name="差_2011年预算大表11-26_基金汇总" xfId="749"/>
    <cellStyle name="差_2011年预算大表11-26_收入汇总" xfId="750"/>
    <cellStyle name="差_2011年预算大表11-26_支出汇总" xfId="751"/>
    <cellStyle name="差_2012-2013年经常性收入预测（1.1新口径）" xfId="752"/>
    <cellStyle name="差_2012年国有资本经营预算收支总表" xfId="753"/>
    <cellStyle name="差_2012年结算与财力5.3" xfId="754"/>
    <cellStyle name="差_2012年结余使用" xfId="755"/>
    <cellStyle name="差_2012年省级平衡表" xfId="756"/>
    <cellStyle name="差_2012年省级平衡简表（用）" xfId="757"/>
    <cellStyle name="差_2012年省级一般预算收入计划" xfId="758"/>
    <cellStyle name="差_2013省级预算附表" xfId="759"/>
    <cellStyle name="差_20160105省级2016年预算情况表（最新）" xfId="760"/>
    <cellStyle name="差_20160105省级2016年预算情况表（最新） 2" xfId="761"/>
    <cellStyle name="差_20160105省级2016年预算情况表（最新）_2017年预算草案（债务）" xfId="762"/>
    <cellStyle name="差_20160105省级2016年预算情况表（最新）_基金汇总" xfId="763"/>
    <cellStyle name="差_20160105省级2016年预算情况表（最新）_收入汇总" xfId="764"/>
    <cellStyle name="差_20160105省级2016年预算情况表（最新）_支出汇总" xfId="765"/>
    <cellStyle name="差_20161017---核定基数定表" xfId="766"/>
    <cellStyle name="差_2016-2017全省国资预算" xfId="767"/>
    <cellStyle name="差_2016年财政专项清理表" xfId="768"/>
    <cellStyle name="差_2016年财政总决算生成表全套0417 -平衡表" xfId="769"/>
    <cellStyle name="差_2016年结算与财力5.17" xfId="770"/>
    <cellStyle name="差_2016年预算表格（公式）" xfId="771"/>
    <cellStyle name="差_2016年中原银行税收基数短收市县负担情况表" xfId="772"/>
    <cellStyle name="差_2016省级收入1.3" xfId="773"/>
    <cellStyle name="差_20170103省级2017年预算情况表" xfId="774"/>
    <cellStyle name="差_20171126--2018年省级收入预算（打印）" xfId="775"/>
    <cellStyle name="差_2017年预算草案（债务）" xfId="776"/>
    <cellStyle name="差_20河南" xfId="777"/>
    <cellStyle name="差_20河南(财政部2010年县级基本财力测算数据)" xfId="778"/>
    <cellStyle name="差_20河南(财政部2010年县级基本财力测算数据)_2014省级收入12.2（更新后）" xfId="779"/>
    <cellStyle name="差_20河南(财政部2010年县级基本财力测算数据)_2014省级收入及财力12.12（更新后）" xfId="780"/>
    <cellStyle name="差_20河南(财政部2010年县级基本财力测算数据)_省级财力12.12" xfId="781"/>
    <cellStyle name="差_20河南_2014省级收入12.2（更新后）" xfId="782"/>
    <cellStyle name="差_20河南_2014省级收入及财力12.12（更新后）" xfId="783"/>
    <cellStyle name="差_20河南_财力性转移支付2010年预算参考数" xfId="784"/>
    <cellStyle name="差_20河南_省级财力12.12" xfId="785"/>
    <cellStyle name="差_20河南省" xfId="786"/>
    <cellStyle name="差_21.2017年全省基金收入" xfId="787"/>
    <cellStyle name="差_22.2017年全省基金支出" xfId="788"/>
    <cellStyle name="差_22湖南" xfId="789"/>
    <cellStyle name="差_22湖南_2014省级收入12.2（更新后）" xfId="790"/>
    <cellStyle name="差_22湖南_2014省级收入及财力12.12（更新后）" xfId="791"/>
    <cellStyle name="差_22湖南_财力性转移支付2010年预算参考数" xfId="792"/>
    <cellStyle name="差_22湖南_省级财力12.12" xfId="793"/>
    <cellStyle name="差_27重庆" xfId="794"/>
    <cellStyle name="差_27重庆_2014省级收入12.2（更新后）" xfId="795"/>
    <cellStyle name="差_27重庆_2014省级收入及财力12.12（更新后）" xfId="796"/>
    <cellStyle name="差_27重庆_财力性转移支付2010年预算参考数" xfId="797"/>
    <cellStyle name="差_27重庆_省级财力12.12" xfId="798"/>
    <cellStyle name="差_28四川" xfId="799"/>
    <cellStyle name="差_28四川_2014省级收入12.2（更新后）" xfId="800"/>
    <cellStyle name="差_28四川_2014省级收入及财力12.12（更新后）" xfId="801"/>
    <cellStyle name="差_28四川_财力性转移支付2010年预算参考数" xfId="802"/>
    <cellStyle name="差_28四川_省级财力12.12" xfId="803"/>
    <cellStyle name="差_3.2017全省支出" xfId="804"/>
    <cellStyle name="差_30云南" xfId="805"/>
    <cellStyle name="差_30云南_1" xfId="806"/>
    <cellStyle name="差_30云南_1_2014省级收入12.2（更新后）" xfId="807"/>
    <cellStyle name="差_30云南_1_2014省级收入及财力12.12（更新后）" xfId="808"/>
    <cellStyle name="差_30云南_1_财力性转移支付2010年预算参考数" xfId="809"/>
    <cellStyle name="差_30云南_1_省级财力12.12" xfId="810"/>
    <cellStyle name="差_33甘肃" xfId="811"/>
    <cellStyle name="差_34青海" xfId="812"/>
    <cellStyle name="差_34青海_1" xfId="813"/>
    <cellStyle name="差_34青海_1_2014省级收入12.2（更新后）" xfId="814"/>
    <cellStyle name="差_34青海_1_2014省级收入及财力12.12（更新后）" xfId="815"/>
    <cellStyle name="差_34青海_1_财力性转移支付2010年预算参考数" xfId="816"/>
    <cellStyle name="差_34青海_1_省级财力12.12" xfId="817"/>
    <cellStyle name="差_34青海_2014省级收入12.2（更新后）" xfId="818"/>
    <cellStyle name="差_34青海_2014省级收入及财力12.12（更新后）" xfId="819"/>
    <cellStyle name="差_34青海_财力性转移支付2010年预算参考数" xfId="820"/>
    <cellStyle name="差_34青海_省级财力12.12" xfId="821"/>
    <cellStyle name="差_410927000_台前县" xfId="822"/>
    <cellStyle name="差_410927000_台前县_2014省级收入12.2（更新后）" xfId="823"/>
    <cellStyle name="差_410927000_台前县_2014省级收入及财力12.12（更新后）" xfId="824"/>
    <cellStyle name="差_410927000_台前县_省级财力12.12" xfId="825"/>
    <cellStyle name="差_5.2017省本级收入" xfId="826"/>
    <cellStyle name="差_530623_2006年县级财政报表附表" xfId="827"/>
    <cellStyle name="差_530629_2006年县级财政报表附表" xfId="828"/>
    <cellStyle name="差_5334_2006年迪庆县级财政报表附表" xfId="829"/>
    <cellStyle name="差_6.2017省本级支出" xfId="830"/>
    <cellStyle name="差_Book1" xfId="831"/>
    <cellStyle name="差_Book1_2012-2013年经常性收入预测（1.1新口径）" xfId="832"/>
    <cellStyle name="差_Book1_2012年省级平衡简表（用）" xfId="833"/>
    <cellStyle name="差_Book1_2013省级预算附表" xfId="834"/>
    <cellStyle name="差_Book1_2016年结算与财力5.17" xfId="835"/>
    <cellStyle name="差_Book1_5.2017省本级收入" xfId="836"/>
    <cellStyle name="差_Book1_财力性转移支付2010年预算参考数" xfId="837"/>
    <cellStyle name="差_Book1_附表1-6" xfId="838"/>
    <cellStyle name="差_Book1_基金汇总" xfId="839"/>
    <cellStyle name="差_Book1_收入汇总" xfId="840"/>
    <cellStyle name="差_Book1_支出汇总" xfId="841"/>
    <cellStyle name="差_Book2" xfId="842"/>
    <cellStyle name="差_Book2_2014省级收入12.2（更新后）" xfId="843"/>
    <cellStyle name="差_Book2_2014省级收入及财力12.12（更新后）" xfId="844"/>
    <cellStyle name="差_Book2_财力性转移支付2010年预算参考数" xfId="845"/>
    <cellStyle name="差_Book2_省级财力12.12" xfId="846"/>
    <cellStyle name="差_gdp" xfId="847"/>
    <cellStyle name="差_M01-2(州市补助收入)" xfId="848"/>
    <cellStyle name="差_material report in Jul" xfId="849"/>
    <cellStyle name="差_material report in Jun" xfId="850"/>
    <cellStyle name="差_material report in May" xfId="851"/>
    <cellStyle name="差_Material reprot In Apr (2)" xfId="852"/>
    <cellStyle name="差_Material reprot In Dec" xfId="853"/>
    <cellStyle name="差_Material reprot In Dec (3)" xfId="854"/>
    <cellStyle name="差_Material reprot In Feb (2)" xfId="855"/>
    <cellStyle name="差_Material reprot In Mar" xfId="856"/>
    <cellStyle name="差_Sheet1" xfId="857"/>
    <cellStyle name="差_Sheet1_1" xfId="858"/>
    <cellStyle name="差_Sheet1_2" xfId="859"/>
    <cellStyle name="差_Sheet1_2014省级收入12.2（更新后）" xfId="860"/>
    <cellStyle name="差_Sheet1_2014省级收入及财力12.12（更新后）" xfId="861"/>
    <cellStyle name="差_Sheet1_Sheet2" xfId="862"/>
    <cellStyle name="差_Sheet1_全省基金收支" xfId="863"/>
    <cellStyle name="差_Sheet1_省级财力12.12" xfId="864"/>
    <cellStyle name="差_Sheet1_省级收入" xfId="865"/>
    <cellStyle name="差_Sheet1_省级支出" xfId="866"/>
    <cellStyle name="差_Sheet2" xfId="867"/>
    <cellStyle name="差_Sheet2_1" xfId="868"/>
    <cellStyle name="差_Xl0000068" xfId="869"/>
    <cellStyle name="差_Xl0000068 2" xfId="870"/>
    <cellStyle name="差_Xl0000068_2017年预算草案（债务）" xfId="871"/>
    <cellStyle name="差_Xl0000068_基金汇总" xfId="872"/>
    <cellStyle name="差_Xl0000068_收入汇总" xfId="873"/>
    <cellStyle name="差_Xl0000068_支出汇总" xfId="874"/>
    <cellStyle name="差_Xl0000071" xfId="875"/>
    <cellStyle name="差_Xl0000071 2" xfId="876"/>
    <cellStyle name="差_Xl0000071_2017年预算草案（债务）" xfId="877"/>
    <cellStyle name="差_Xl0000071_基金汇总" xfId="878"/>
    <cellStyle name="差_Xl0000071_收入汇总" xfId="879"/>
    <cellStyle name="差_Xl0000071_支出汇总" xfId="880"/>
    <cellStyle name="差_Xl0000302" xfId="881"/>
    <cellStyle name="差_Xl0000335" xfId="882"/>
    <cellStyle name="差_Xl0000336" xfId="883"/>
    <cellStyle name="差_安徽 缺口县区测算(地方填报)1" xfId="884"/>
    <cellStyle name="差_安徽 缺口县区测算(地方填报)1_2014省级收入12.2（更新后）" xfId="885"/>
    <cellStyle name="差_安徽 缺口县区测算(地方填报)1_2014省级收入及财力12.12（更新后）" xfId="886"/>
    <cellStyle name="差_安徽 缺口县区测算(地方填报)1_财力性转移支付2010年预算参考数" xfId="887"/>
    <cellStyle name="差_安徽 缺口县区测算(地方填报)1_省级财力12.12" xfId="888"/>
    <cellStyle name="差_表一" xfId="889"/>
    <cellStyle name="差_表一_2014省级收入12.2（更新后）" xfId="890"/>
    <cellStyle name="差_表一_2014省级收入及财力12.12（更新后）" xfId="891"/>
    <cellStyle name="差_表一_省级财力12.12" xfId="892"/>
    <cellStyle name="差_不含人员经费系数" xfId="893"/>
    <cellStyle name="差_不含人员经费系数_2014省级收入12.2（更新后）" xfId="894"/>
    <cellStyle name="差_不含人员经费系数_2014省级收入及财力12.12（更新后）" xfId="895"/>
    <cellStyle name="差_不含人员经费系数_财力性转移支付2010年预算参考数" xfId="896"/>
    <cellStyle name="差_不含人员经费系数_省级财力12.12" xfId="897"/>
    <cellStyle name="差_财力（李处长）" xfId="898"/>
    <cellStyle name="差_财力（李处长）_2014省级收入12.2（更新后）" xfId="899"/>
    <cellStyle name="差_财力（李处长）_2014省级收入及财力12.12（更新后）" xfId="900"/>
    <cellStyle name="差_财力（李处长）_省级财力12.12" xfId="901"/>
    <cellStyle name="差_财力差异计算表(不含非农业区)" xfId="902"/>
    <cellStyle name="差_财力差异计算表(不含非农业区)_2014省级收入12.2（更新后）" xfId="903"/>
    <cellStyle name="差_财力差异计算表(不含非农业区)_2014省级收入及财力12.12（更新后）" xfId="904"/>
    <cellStyle name="差_财力差异计算表(不含非农业区)_省级财力12.12" xfId="905"/>
    <cellStyle name="差_财政供养人员" xfId="906"/>
    <cellStyle name="差_财政供养人员_2014省级收入12.2（更新后）" xfId="907"/>
    <cellStyle name="差_财政供养人员_2014省级收入及财力12.12（更新后）" xfId="908"/>
    <cellStyle name="差_财政供养人员_财力性转移支付2010年预算参考数" xfId="909"/>
    <cellStyle name="差_财政供养人员_省级财力12.12" xfId="910"/>
    <cellStyle name="差_财政厅编制用表（2011年报省人大）" xfId="911"/>
    <cellStyle name="差_财政厅编制用表（2011年报省人大） 2" xfId="912"/>
    <cellStyle name="差_财政厅编制用表（2011年报省人大）_2013省级预算附表" xfId="913"/>
    <cellStyle name="差_财政厅编制用表（2011年报省人大）_2014省级收入12.2（更新后）" xfId="914"/>
    <cellStyle name="差_财政厅编制用表（2011年报省人大）_2014省级收入及财力12.12（更新后）" xfId="915"/>
    <cellStyle name="差_财政厅编制用表（2011年报省人大）_2017年预算草案（债务）" xfId="916"/>
    <cellStyle name="差_财政厅编制用表（2011年报省人大）_附表1-6" xfId="917"/>
    <cellStyle name="差_财政厅编制用表（2011年报省人大）_基金汇总" xfId="918"/>
    <cellStyle name="差_财政厅编制用表（2011年报省人大）_省级财力12.12" xfId="919"/>
    <cellStyle name="差_财政厅编制用表（2011年报省人大）_收入汇总" xfId="920"/>
    <cellStyle name="差_财政厅编制用表（2011年报省人大）_支出汇总" xfId="921"/>
    <cellStyle name="差_测算结果" xfId="922"/>
    <cellStyle name="差_测算结果_2014省级收入12.2（更新后）" xfId="923"/>
    <cellStyle name="差_测算结果_2014省级收入及财力12.12（更新后）" xfId="924"/>
    <cellStyle name="差_测算结果_财力性转移支付2010年预算参考数" xfId="925"/>
    <cellStyle name="差_测算结果_省级财力12.12" xfId="926"/>
    <cellStyle name="差_测算结果汇总" xfId="927"/>
    <cellStyle name="差_测算结果汇总_2014省级收入12.2（更新后）" xfId="928"/>
    <cellStyle name="差_测算结果汇总_2014省级收入及财力12.12（更新后）" xfId="929"/>
    <cellStyle name="差_测算结果汇总_财力性转移支付2010年预算参考数" xfId="930"/>
    <cellStyle name="差_测算结果汇总_省级财力12.12" xfId="931"/>
    <cellStyle name="差_测算总表" xfId="932"/>
    <cellStyle name="差_测算总表_2014省级收入12.2（更新后）" xfId="933"/>
    <cellStyle name="差_测算总表_2014省级收入及财力12.12（更新后）" xfId="934"/>
    <cellStyle name="差_测算总表_省级财力12.12" xfId="935"/>
    <cellStyle name="差_成本差异系数" xfId="936"/>
    <cellStyle name="差_成本差异系数（含人口规模）" xfId="937"/>
    <cellStyle name="差_成本差异系数（含人口规模）_2014省级收入12.2（更新后）" xfId="938"/>
    <cellStyle name="差_成本差异系数（含人口规模）_2014省级收入及财力12.12（更新后）" xfId="939"/>
    <cellStyle name="差_成本差异系数（含人口规模）_财力性转移支付2010年预算参考数" xfId="940"/>
    <cellStyle name="差_成本差异系数（含人口规模）_省级财力12.12" xfId="941"/>
    <cellStyle name="差_成本差异系数_2014省级收入12.2（更新后）" xfId="942"/>
    <cellStyle name="差_成本差异系数_2014省级收入及财力12.12（更新后）" xfId="943"/>
    <cellStyle name="差_成本差异系数_财力性转移支付2010年预算参考数" xfId="944"/>
    <cellStyle name="差_成本差异系数_省级财力12.12" xfId="945"/>
    <cellStyle name="差_城建部门" xfId="946"/>
    <cellStyle name="差_第五部分(才淼、饶永宏）" xfId="947"/>
    <cellStyle name="差_第一部分：综合全" xfId="948"/>
    <cellStyle name="差_电力公司增值税划转" xfId="949"/>
    <cellStyle name="差_电力公司增值税划转_2014省级收入12.2（更新后）" xfId="950"/>
    <cellStyle name="差_电力公司增值税划转_2014省级收入及财力12.12（更新后）" xfId="951"/>
    <cellStyle name="差_电力公司增值税划转_省级财力12.12" xfId="952"/>
    <cellStyle name="差_方案二" xfId="953"/>
    <cellStyle name="差_分析缺口率" xfId="954"/>
    <cellStyle name="差_分析缺口率_2014省级收入12.2（更新后）" xfId="955"/>
    <cellStyle name="差_分析缺口率_2014省级收入及财力12.12（更新后）" xfId="956"/>
    <cellStyle name="差_分析缺口率_财力性转移支付2010年预算参考数" xfId="957"/>
    <cellStyle name="差_分析缺口率_省级财力12.12" xfId="958"/>
    <cellStyle name="差_分县成本差异系数" xfId="959"/>
    <cellStyle name="差_分县成本差异系数_2014省级收入12.2（更新后）" xfId="960"/>
    <cellStyle name="差_分县成本差异系数_2014省级收入及财力12.12（更新后）" xfId="961"/>
    <cellStyle name="差_分县成本差异系数_不含人员经费系数" xfId="962"/>
    <cellStyle name="差_分县成本差异系数_不含人员经费系数_2014省级收入12.2（更新后）" xfId="963"/>
    <cellStyle name="差_分县成本差异系数_不含人员经费系数_2014省级收入及财力12.12（更新后）" xfId="964"/>
    <cellStyle name="差_分县成本差异系数_不含人员经费系数_财力性转移支付2010年预算参考数" xfId="965"/>
    <cellStyle name="差_分县成本差异系数_不含人员经费系数_省级财力12.12" xfId="966"/>
    <cellStyle name="差_分县成本差异系数_财力性转移支付2010年预算参考数" xfId="967"/>
    <cellStyle name="差_分县成本差异系数_民生政策最低支出需求" xfId="968"/>
    <cellStyle name="差_分县成本差异系数_民生政策最低支出需求_2014省级收入12.2（更新后）" xfId="969"/>
    <cellStyle name="差_分县成本差异系数_民生政策最低支出需求_2014省级收入及财力12.12（更新后）" xfId="970"/>
    <cellStyle name="差_分县成本差异系数_民生政策最低支出需求_财力性转移支付2010年预算参考数" xfId="971"/>
    <cellStyle name="差_分县成本差异系数_民生政策最低支出需求_省级财力12.12" xfId="972"/>
    <cellStyle name="差_分县成本差异系数_省级财力12.12" xfId="973"/>
    <cellStyle name="差_附表" xfId="974"/>
    <cellStyle name="差_附表_2014省级收入12.2（更新后）" xfId="975"/>
    <cellStyle name="差_附表_2014省级收入及财力12.12（更新后）" xfId="976"/>
    <cellStyle name="差_附表_财力性转移支付2010年预算参考数" xfId="977"/>
    <cellStyle name="差_附表_省级财力12.12" xfId="978"/>
    <cellStyle name="差_附表1-6" xfId="979"/>
    <cellStyle name="差_复件 2012年地方财政公共预算分级平衡情况表" xfId="980"/>
    <cellStyle name="差_复件 2012年地方财政公共预算分级平衡情况表（5" xfId="981"/>
    <cellStyle name="差_复件 复件 2010年预算表格－2010-03-26-（含表间 公式）" xfId="982"/>
    <cellStyle name="差_复件 复件 2010年预算表格－2010-03-26-（含表间 公式）_2014省级收入12.2（更新后）" xfId="983"/>
    <cellStyle name="差_复件 复件 2010年预算表格－2010-03-26-（含表间 公式）_2014省级收入及财力12.12（更新后）" xfId="984"/>
    <cellStyle name="差_复件 复件 2010年预算表格－2010-03-26-（含表间 公式）_省级财力12.12" xfId="985"/>
    <cellStyle name="差_国有资本经营预算（2011年报省人大）" xfId="986"/>
    <cellStyle name="差_国有资本经营预算（2011年报省人大） 2" xfId="987"/>
    <cellStyle name="差_国有资本经营预算（2011年报省人大）_2013省级预算附表" xfId="988"/>
    <cellStyle name="差_国有资本经营预算（2011年报省人大）_2014省级收入12.2（更新后）" xfId="989"/>
    <cellStyle name="差_国有资本经营预算（2011年报省人大）_2014省级收入及财力12.12（更新后）" xfId="990"/>
    <cellStyle name="差_国有资本经营预算（2011年报省人大）_2017年预算草案（债务）" xfId="991"/>
    <cellStyle name="差_国有资本经营预算（2011年报省人大）_附表1-6" xfId="992"/>
    <cellStyle name="差_国有资本经营预算（2011年报省人大）_基金汇总" xfId="993"/>
    <cellStyle name="差_国有资本经营预算（2011年报省人大）_省级财力12.12" xfId="994"/>
    <cellStyle name="差_国有资本经营预算（2011年报省人大）_收入汇总" xfId="995"/>
    <cellStyle name="差_国有资本经营预算（2011年报省人大）_支出汇总" xfId="996"/>
    <cellStyle name="差_河南 缺口县区测算(地方填报)" xfId="997"/>
    <cellStyle name="差_河南 缺口县区测算(地方填报)_2014省级收入12.2（更新后）" xfId="998"/>
    <cellStyle name="差_河南 缺口县区测算(地方填报)_2014省级收入及财力12.12（更新后）" xfId="999"/>
    <cellStyle name="差_河南 缺口县区测算(地方填报)_财力性转移支付2010年预算参考数" xfId="1000"/>
    <cellStyle name="差_河南 缺口县区测算(地方填报)_省级财力12.12" xfId="1001"/>
    <cellStyle name="差_河南 缺口县区测算(地方填报白)" xfId="1002"/>
    <cellStyle name="差_河南 缺口县区测算(地方填报白)_2014省级收入12.2（更新后）" xfId="1003"/>
    <cellStyle name="差_河南 缺口县区测算(地方填报白)_2014省级收入及财力12.12（更新后）" xfId="1004"/>
    <cellStyle name="差_河南 缺口县区测算(地方填报白)_财力性转移支付2010年预算参考数" xfId="1005"/>
    <cellStyle name="差_河南 缺口县区测算(地方填报白)_省级财力12.12" xfId="1006"/>
    <cellStyle name="差_河南省----2009-05-21（补充数据）" xfId="1007"/>
    <cellStyle name="差_河南省----2009-05-21（补充数据） 2" xfId="1008"/>
    <cellStyle name="差_河南省----2009-05-21（补充数据）_2013省级预算附表" xfId="1009"/>
    <cellStyle name="差_河南省----2009-05-21（补充数据）_2014省级收入12.2（更新后）" xfId="1010"/>
    <cellStyle name="差_河南省----2009-05-21（补充数据）_2014省级收入及财力12.12（更新后）" xfId="1011"/>
    <cellStyle name="差_河南省----2009-05-21（补充数据）_2017年预算草案（债务）" xfId="1012"/>
    <cellStyle name="差_河南省----2009-05-21（补充数据）_附表1-6" xfId="1013"/>
    <cellStyle name="差_河南省----2009-05-21（补充数据）_基金汇总" xfId="1014"/>
    <cellStyle name="差_河南省----2009-05-21（补充数据）_省级财力12.12" xfId="1015"/>
    <cellStyle name="差_河南省----2009-05-21（补充数据）_收入汇总" xfId="1016"/>
    <cellStyle name="差_河南省----2009-05-21（补充数据）_支出汇总" xfId="1017"/>
    <cellStyle name="差_河南省农村义务教育教师绩效工资测算表8-12" xfId="1018"/>
    <cellStyle name="差_河南省农村义务教育教师绩效工资测算表8-12_2014省级收入12.2（更新后）" xfId="1019"/>
    <cellStyle name="差_河南省农村义务教育教师绩效工资测算表8-12_2014省级收入及财力12.12（更新后）" xfId="1020"/>
    <cellStyle name="差_河南省农村义务教育教师绩效工资测算表8-12_省级财力12.12" xfId="1021"/>
    <cellStyle name="差_核定人数对比" xfId="1022"/>
    <cellStyle name="差_核定人数对比_2014省级收入12.2（更新后）" xfId="1023"/>
    <cellStyle name="差_核定人数对比_2014省级收入及财力12.12（更新后）" xfId="1024"/>
    <cellStyle name="差_核定人数对比_财力性转移支付2010年预算参考数" xfId="1025"/>
    <cellStyle name="差_核定人数对比_省级财力12.12" xfId="1026"/>
    <cellStyle name="差_核定人数下发表" xfId="1027"/>
    <cellStyle name="差_核定人数下发表_2014省级收入12.2（更新后）" xfId="1028"/>
    <cellStyle name="差_核定人数下发表_2014省级收入及财力12.12（更新后）" xfId="1029"/>
    <cellStyle name="差_核定人数下发表_财力性转移支付2010年预算参考数" xfId="1030"/>
    <cellStyle name="差_核定人数下发表_省级财力12.12" xfId="1031"/>
    <cellStyle name="差_汇总" xfId="1032"/>
    <cellStyle name="差_汇总_2014省级收入12.2（更新后）" xfId="1033"/>
    <cellStyle name="差_汇总_2014省级收入及财力12.12（更新后）" xfId="1034"/>
    <cellStyle name="差_汇总_财力性转移支付2010年预算参考数" xfId="1035"/>
    <cellStyle name="差_汇总_省级财力12.12" xfId="1036"/>
    <cellStyle name="差_汇总表" xfId="1037"/>
    <cellStyle name="差_汇总表_2014省级收入12.2（更新后）" xfId="1038"/>
    <cellStyle name="差_汇总表_2014省级收入及财力12.12（更新后）" xfId="1039"/>
    <cellStyle name="差_汇总表_财力性转移支付2010年预算参考数" xfId="1040"/>
    <cellStyle name="差_汇总表_省级财力12.12" xfId="1041"/>
    <cellStyle name="差_汇总表4" xfId="1042"/>
    <cellStyle name="差_汇总表4_2014省级收入12.2（更新后）" xfId="1043"/>
    <cellStyle name="差_汇总表4_2014省级收入及财力12.12（更新后）" xfId="1044"/>
    <cellStyle name="差_汇总表4_财力性转移支付2010年预算参考数" xfId="1045"/>
    <cellStyle name="差_汇总表4_省级财力12.12" xfId="1046"/>
    <cellStyle name="差_汇总-县级财政报表附表" xfId="1047"/>
    <cellStyle name="差_基金安排表" xfId="1048"/>
    <cellStyle name="差_基金汇总" xfId="1049"/>
    <cellStyle name="差_检验表" xfId="1050"/>
    <cellStyle name="差_检验表（调整后）" xfId="1051"/>
    <cellStyle name="差_教育(按照总人口测算）—20080416" xfId="1052"/>
    <cellStyle name="差_教育(按照总人口测算）—20080416_2014省级收入12.2（更新后）" xfId="1053"/>
    <cellStyle name="差_教育(按照总人口测算）—20080416_2014省级收入及财力12.12（更新后）" xfId="1054"/>
    <cellStyle name="差_教育(按照总人口测算）—20080416_不含人员经费系数" xfId="1055"/>
    <cellStyle name="差_教育(按照总人口测算）—20080416_不含人员经费系数_2014省级收入12.2（更新后）" xfId="1056"/>
    <cellStyle name="差_教育(按照总人口测算）—20080416_不含人员经费系数_2014省级收入及财力12.12（更新后）" xfId="1057"/>
    <cellStyle name="差_教育(按照总人口测算）—20080416_不含人员经费系数_财力性转移支付2010年预算参考数" xfId="1058"/>
    <cellStyle name="差_教育(按照总人口测算）—20080416_不含人员经费系数_省级财力12.12" xfId="1059"/>
    <cellStyle name="差_教育(按照总人口测算）—20080416_财力性转移支付2010年预算参考数" xfId="1060"/>
    <cellStyle name="差_教育(按照总人口测算）—20080416_民生政策最低支出需求" xfId="1061"/>
    <cellStyle name="差_教育(按照总人口测算）—20080416_民生政策最低支出需求_2014省级收入12.2（更新后）" xfId="1062"/>
    <cellStyle name="差_教育(按照总人口测算）—20080416_民生政策最低支出需求_2014省级收入及财力12.12（更新后）" xfId="1063"/>
    <cellStyle name="差_教育(按照总人口测算）—20080416_民生政策最低支出需求_财力性转移支付2010年预算参考数" xfId="1064"/>
    <cellStyle name="差_教育(按照总人口测算）—20080416_民生政策最低支出需求_省级财力12.12" xfId="1065"/>
    <cellStyle name="差_教育(按照总人口测算）—20080416_省级财力12.12" xfId="1066"/>
    <cellStyle name="差_教育(按照总人口测算）—20080416_县市旗测算-新科目（含人口规模效应）" xfId="1067"/>
    <cellStyle name="差_教育(按照总人口测算）—20080416_县市旗测算-新科目（含人口规模效应）_2014省级收入12.2（更新后）" xfId="1068"/>
    <cellStyle name="差_教育(按照总人口测算）—20080416_县市旗测算-新科目（含人口规模效应）_2014省级收入及财力12.12（更新后）" xfId="1069"/>
    <cellStyle name="差_教育(按照总人口测算）—20080416_县市旗测算-新科目（含人口规模效应）_财力性转移支付2010年预算参考数" xfId="1070"/>
    <cellStyle name="差_教育(按照总人口测算）—20080416_县市旗测算-新科目（含人口规模效应）_省级财力12.12" xfId="1071"/>
    <cellStyle name="差_津补贴保障测算（2010.3.19）" xfId="1072"/>
    <cellStyle name="差_津补贴保障测算（2010.3.19）_2014省级收入12.2（更新后）" xfId="1073"/>
    <cellStyle name="差_津补贴保障测算（2010.3.19）_2014省级收入及财力12.12（更新后）" xfId="1074"/>
    <cellStyle name="差_津补贴保障测算（2010.3.19）_省级财力12.12" xfId="1075"/>
    <cellStyle name="差_津补贴保障测算(5.21)" xfId="1076"/>
    <cellStyle name="差_津补贴保障测算(5.21)_基金汇总" xfId="1077"/>
    <cellStyle name="差_津补贴保障测算(5.21)_收入汇总" xfId="1078"/>
    <cellStyle name="差_津补贴保障测算(5.21)_支出汇总" xfId="1079"/>
    <cellStyle name="差_丽江汇总" xfId="1080"/>
    <cellStyle name="差_民生政策最低支出需求" xfId="1081"/>
    <cellStyle name="差_民生政策最低支出需求_2014省级收入12.2（更新后）" xfId="1082"/>
    <cellStyle name="差_民生政策最低支出需求_2014省级收入及财力12.12（更新后）" xfId="1083"/>
    <cellStyle name="差_民生政策最低支出需求_财力性转移支付2010年预算参考数" xfId="1084"/>
    <cellStyle name="差_民生政策最低支出需求_省级财力12.12" xfId="1085"/>
    <cellStyle name="差_农林水和城市维护标准支出20080505－县区合计" xfId="1086"/>
    <cellStyle name="差_农林水和城市维护标准支出20080505－县区合计_2014省级收入12.2（更新后）" xfId="1087"/>
    <cellStyle name="差_农林水和城市维护标准支出20080505－县区合计_2014省级收入及财力12.12（更新后）" xfId="1088"/>
    <cellStyle name="差_农林水和城市维护标准支出20080505－县区合计_不含人员经费系数" xfId="1089"/>
    <cellStyle name="差_农林水和城市维护标准支出20080505－县区合计_不含人员经费系数_2014省级收入12.2（更新后）" xfId="1090"/>
    <cellStyle name="差_农林水和城市维护标准支出20080505－县区合计_不含人员经费系数_2014省级收入及财力12.12（更新后）" xfId="1091"/>
    <cellStyle name="差_农林水和城市维护标准支出20080505－县区合计_不含人员经费系数_财力性转移支付2010年预算参考数" xfId="1092"/>
    <cellStyle name="差_农林水和城市维护标准支出20080505－县区合计_不含人员经费系数_省级财力12.12" xfId="1093"/>
    <cellStyle name="差_农林水和城市维护标准支出20080505－县区合计_财力性转移支付2010年预算参考数" xfId="1094"/>
    <cellStyle name="差_农林水和城市维护标准支出20080505－县区合计_民生政策最低支出需求" xfId="1095"/>
    <cellStyle name="差_农林水和城市维护标准支出20080505－县区合计_民生政策最低支出需求_2014省级收入12.2（更新后）" xfId="1096"/>
    <cellStyle name="差_农林水和城市维护标准支出20080505－县区合计_民生政策最低支出需求_2014省级收入及财力12.12（更新后）" xfId="1097"/>
    <cellStyle name="差_农林水和城市维护标准支出20080505－县区合计_民生政策最低支出需求_财力性转移支付2010年预算参考数" xfId="1098"/>
    <cellStyle name="差_农林水和城市维护标准支出20080505－县区合计_民生政策最低支出需求_省级财力12.12" xfId="1099"/>
    <cellStyle name="差_农林水和城市维护标准支出20080505－县区合计_省级财力12.12" xfId="1100"/>
    <cellStyle name="差_农林水和城市维护标准支出20080505－县区合计_县市旗测算-新科目（含人口规模效应）" xfId="1101"/>
    <cellStyle name="差_农林水和城市维护标准支出20080505－县区合计_县市旗测算-新科目（含人口规模效应）_2014省级收入12.2（更新后）" xfId="1102"/>
    <cellStyle name="差_农林水和城市维护标准支出20080505－县区合计_县市旗测算-新科目（含人口规模效应）_2014省级收入及财力12.12（更新后）" xfId="1103"/>
    <cellStyle name="差_农林水和城市维护标准支出20080505－县区合计_县市旗测算-新科目（含人口规模效应）_财力性转移支付2010年预算参考数" xfId="1104"/>
    <cellStyle name="差_农林水和城市维护标准支出20080505－县区合计_县市旗测算-新科目（含人口规模效应）_省级财力12.12" xfId="1105"/>
    <cellStyle name="差_平邑" xfId="1106"/>
    <cellStyle name="差_平邑_2014省级收入12.2（更新后）" xfId="1107"/>
    <cellStyle name="差_平邑_2014省级收入及财力12.12（更新后）" xfId="1108"/>
    <cellStyle name="差_平邑_财力性转移支付2010年预算参考数" xfId="1109"/>
    <cellStyle name="差_平邑_省级财力12.12" xfId="1110"/>
    <cellStyle name="差_其他部门(按照总人口测算）—20080416" xfId="1111"/>
    <cellStyle name="差_其他部门(按照总人口测算）—20080416_2014省级收入12.2（更新后）" xfId="1112"/>
    <cellStyle name="差_其他部门(按照总人口测算）—20080416_2014省级收入及财力12.12（更新后）" xfId="1113"/>
    <cellStyle name="差_其他部门(按照总人口测算）—20080416_不含人员经费系数" xfId="1114"/>
    <cellStyle name="差_其他部门(按照总人口测算）—20080416_不含人员经费系数_2014省级收入12.2（更新后）" xfId="1115"/>
    <cellStyle name="差_其他部门(按照总人口测算）—20080416_不含人员经费系数_2014省级收入及财力12.12（更新后）" xfId="1116"/>
    <cellStyle name="差_其他部门(按照总人口测算）—20080416_不含人员经费系数_财力性转移支付2010年预算参考数" xfId="1117"/>
    <cellStyle name="差_其他部门(按照总人口测算）—20080416_不含人员经费系数_省级财力12.12" xfId="1118"/>
    <cellStyle name="差_其他部门(按照总人口测算）—20080416_财力性转移支付2010年预算参考数" xfId="1119"/>
    <cellStyle name="差_其他部门(按照总人口测算）—20080416_民生政策最低支出需求" xfId="1120"/>
    <cellStyle name="差_其他部门(按照总人口测算）—20080416_民生政策最低支出需求_2014省级收入12.2（更新后）" xfId="1121"/>
    <cellStyle name="差_其他部门(按照总人口测算）—20080416_民生政策最低支出需求_2014省级收入及财力12.12（更新后）" xfId="1122"/>
    <cellStyle name="差_其他部门(按照总人口测算）—20080416_民生政策最低支出需求_财力性转移支付2010年预算参考数" xfId="1123"/>
    <cellStyle name="差_其他部门(按照总人口测算）—20080416_民生政策最低支出需求_省级财力12.12" xfId="1124"/>
    <cellStyle name="差_其他部门(按照总人口测算）—20080416_省级财力12.12" xfId="1125"/>
    <cellStyle name="差_其他部门(按照总人口测算）—20080416_县市旗测算-新科目（含人口规模效应）" xfId="1126"/>
    <cellStyle name="差_其他部门(按照总人口测算）—20080416_县市旗测算-新科目（含人口规模效应）_2014省级收入12.2（更新后）" xfId="1127"/>
    <cellStyle name="差_其他部门(按照总人口测算）—20080416_县市旗测算-新科目（含人口规模效应）_2014省级收入及财力12.12（更新后）" xfId="1128"/>
    <cellStyle name="差_其他部门(按照总人口测算）—20080416_县市旗测算-新科目（含人口规模效应）_财力性转移支付2010年预算参考数" xfId="1129"/>
    <cellStyle name="差_其他部门(按照总人口测算）—20080416_县市旗测算-新科目（含人口规模效应）_省级财力12.12" xfId="1130"/>
    <cellStyle name="差_青海 缺口县区测算(地方填报)" xfId="1131"/>
    <cellStyle name="差_青海 缺口县区测算(地方填报)_2014省级收入12.2（更新后）" xfId="1132"/>
    <cellStyle name="差_青海 缺口县区测算(地方填报)_2014省级收入及财力12.12（更新后）" xfId="1133"/>
    <cellStyle name="差_青海 缺口县区测算(地方填报)_财力性转移支付2010年预算参考数" xfId="1134"/>
    <cellStyle name="差_青海 缺口县区测算(地方填报)_省级财力12.12" xfId="1135"/>
    <cellStyle name="差_全省基金收入" xfId="1136"/>
    <cellStyle name="差_全省基金收支" xfId="1137"/>
    <cellStyle name="差_缺口县区测算" xfId="1138"/>
    <cellStyle name="差_缺口县区测算（11.13）" xfId="1139"/>
    <cellStyle name="差_缺口县区测算（11.13）_2014省级收入12.2（更新后）" xfId="1140"/>
    <cellStyle name="差_缺口县区测算（11.13）_2014省级收入及财力12.12（更新后）" xfId="1141"/>
    <cellStyle name="差_缺口县区测算（11.13）_财力性转移支付2010年预算参考数" xfId="1142"/>
    <cellStyle name="差_缺口县区测算（11.13）_省级财力12.12" xfId="1143"/>
    <cellStyle name="差_缺口县区测算(按2007支出增长25%测算)" xfId="1144"/>
    <cellStyle name="差_缺口县区测算(按2007支出增长25%测算)_2014省级收入12.2（更新后）" xfId="1145"/>
    <cellStyle name="差_缺口县区测算(按2007支出增长25%测算)_2014省级收入及财力12.12（更新后）" xfId="1146"/>
    <cellStyle name="差_缺口县区测算(按2007支出增长25%测算)_财力性转移支付2010年预算参考数" xfId="1147"/>
    <cellStyle name="差_缺口县区测算(按2007支出增长25%测算)_省级财力12.12" xfId="1148"/>
    <cellStyle name="差_缺口县区测算(按核定人数)" xfId="1149"/>
    <cellStyle name="差_缺口县区测算(按核定人数)_2014省级收入12.2（更新后）" xfId="1150"/>
    <cellStyle name="差_缺口县区测算(按核定人数)_2014省级收入及财力12.12（更新后）" xfId="1151"/>
    <cellStyle name="差_缺口县区测算(按核定人数)_财力性转移支付2010年预算参考数" xfId="1152"/>
    <cellStyle name="差_缺口县区测算(按核定人数)_省级财力12.12" xfId="1153"/>
    <cellStyle name="差_缺口县区测算(财政部标准)" xfId="1154"/>
    <cellStyle name="差_缺口县区测算(财政部标准)_2014省级收入12.2（更新后）" xfId="1155"/>
    <cellStyle name="差_缺口县区测算(财政部标准)_2014省级收入及财力12.12（更新后）" xfId="1156"/>
    <cellStyle name="差_缺口县区测算(财政部标准)_财力性转移支付2010年预算参考数" xfId="1157"/>
    <cellStyle name="差_缺口县区测算(财政部标准)_省级财力12.12" xfId="1158"/>
    <cellStyle name="差_缺口县区测算_2014省级收入12.2（更新后）" xfId="1159"/>
    <cellStyle name="差_缺口县区测算_2014省级收入及财力12.12（更新后）" xfId="1160"/>
    <cellStyle name="差_缺口县区测算_财力性转移支付2010年预算参考数" xfId="1161"/>
    <cellStyle name="差_缺口县区测算_省级财力12.12" xfId="1162"/>
    <cellStyle name="差_缺口消化情况" xfId="1163"/>
    <cellStyle name="差_缺口消化情况_2014省级收入12.2（更新后）" xfId="1164"/>
    <cellStyle name="差_缺口消化情况_2014省级收入及财力12.12（更新后）" xfId="1165"/>
    <cellStyle name="差_缺口消化情况_省级财力12.12" xfId="1166"/>
    <cellStyle name="差_人员工资和公用经费" xfId="1167"/>
    <cellStyle name="差_人员工资和公用经费_2014省级收入12.2（更新后）" xfId="1168"/>
    <cellStyle name="差_人员工资和公用经费_2014省级收入及财力12.12（更新后）" xfId="1169"/>
    <cellStyle name="差_人员工资和公用经费_财力性转移支付2010年预算参考数" xfId="1170"/>
    <cellStyle name="差_人员工资和公用经费_省级财力12.12" xfId="1171"/>
    <cellStyle name="差_人员工资和公用经费2" xfId="1172"/>
    <cellStyle name="差_人员工资和公用经费2_2014省级收入12.2（更新后）" xfId="1173"/>
    <cellStyle name="差_人员工资和公用经费2_2014省级收入及财力12.12（更新后）" xfId="1174"/>
    <cellStyle name="差_人员工资和公用经费2_财力性转移支付2010年预算参考数" xfId="1175"/>
    <cellStyle name="差_人员工资和公用经费2_省级财力12.12" xfId="1176"/>
    <cellStyle name="差_人员工资和公用经费3" xfId="1177"/>
    <cellStyle name="差_人员工资和公用经费3_2014省级收入12.2（更新后）" xfId="1178"/>
    <cellStyle name="差_人员工资和公用经费3_2014省级收入及财力12.12（更新后）" xfId="1179"/>
    <cellStyle name="差_人员工资和公用经费3_财力性转移支付2010年预算参考数" xfId="1180"/>
    <cellStyle name="差_人员工资和公用经费3_省级财力12.12" xfId="1181"/>
    <cellStyle name="差_山东省民生支出标准" xfId="1182"/>
    <cellStyle name="差_山东省民生支出标准_2014省级收入12.2（更新后）" xfId="1183"/>
    <cellStyle name="差_山东省民生支出标准_2014省级收入及财力12.12（更新后）" xfId="1184"/>
    <cellStyle name="差_山东省民生支出标准_财力性转移支付2010年预算参考数" xfId="1185"/>
    <cellStyle name="差_山东省民生支出标准_省级财力12.12" xfId="1186"/>
    <cellStyle name="差_商品交易所2006--2008年税收" xfId="1187"/>
    <cellStyle name="差_商品交易所2006--2008年税收 2" xfId="1188"/>
    <cellStyle name="差_商品交易所2006--2008年税收_2013省级预算附表" xfId="1189"/>
    <cellStyle name="差_商品交易所2006--2008年税收_2014省级收入12.2（更新后）" xfId="1190"/>
    <cellStyle name="差_商品交易所2006--2008年税收_2014省级收入及财力12.12（更新后）" xfId="1191"/>
    <cellStyle name="差_商品交易所2006--2008年税收_2017年预算草案（债务）" xfId="1192"/>
    <cellStyle name="差_商品交易所2006--2008年税收_附表1-6" xfId="1193"/>
    <cellStyle name="差_商品交易所2006--2008年税收_基金汇总" xfId="1194"/>
    <cellStyle name="差_商品交易所2006--2008年税收_省级财力12.12" xfId="1195"/>
    <cellStyle name="差_商品交易所2006--2008年税收_收入汇总" xfId="1196"/>
    <cellStyle name="差_商品交易所2006--2008年税收_支出汇总" xfId="1197"/>
    <cellStyle name="差_省电力2008年 工作表" xfId="1198"/>
    <cellStyle name="差_省电力2008年 工作表 2" xfId="1199"/>
    <cellStyle name="差_省电力2008年 工作表_2013省级预算附表" xfId="1200"/>
    <cellStyle name="差_省电力2008年 工作表_2014省级收入12.2（更新后）" xfId="1201"/>
    <cellStyle name="差_省电力2008年 工作表_2014省级收入及财力12.12（更新后）" xfId="1202"/>
    <cellStyle name="差_省电力2008年 工作表_2017年预算草案（债务）" xfId="1203"/>
    <cellStyle name="差_省电力2008年 工作表_附表1-6" xfId="1204"/>
    <cellStyle name="差_省电力2008年 工作表_基金汇总" xfId="1205"/>
    <cellStyle name="差_省电力2008年 工作表_省级财力12.12" xfId="1206"/>
    <cellStyle name="差_省电力2008年 工作表_收入汇总" xfId="1207"/>
    <cellStyle name="差_省电力2008年 工作表_支出汇总" xfId="1208"/>
    <cellStyle name="差_省级国有资本经营预算表" xfId="1209"/>
    <cellStyle name="差_省级基金收出" xfId="1210"/>
    <cellStyle name="差_省级明细" xfId="1211"/>
    <cellStyle name="差_省级明细 2" xfId="1212"/>
    <cellStyle name="差_省级明细_1.3日 2017年预算草案 - 副本" xfId="1213"/>
    <cellStyle name="差_省级明细_2.2017全省收入" xfId="1214"/>
    <cellStyle name="差_省级明细_2016-2017全省国资预算" xfId="1215"/>
    <cellStyle name="差_省级明细_2016年预算草案" xfId="1216"/>
    <cellStyle name="差_省级明细_2016年预算草案1.13" xfId="1217"/>
    <cellStyle name="差_省级明细_2016年预算草案1.13 2" xfId="1218"/>
    <cellStyle name="差_省级明细_2016年预算草案1.13_2017年预算草案（债务）" xfId="1219"/>
    <cellStyle name="差_省级明细_2016年预算草案1.13_基金汇总" xfId="1220"/>
    <cellStyle name="差_省级明细_2016年预算草案1.13_收入汇总" xfId="1221"/>
    <cellStyle name="差_省级明细_2016年预算草案1.13_支出汇总" xfId="1222"/>
    <cellStyle name="差_省级明细_20171207-2018年预算草案" xfId="1223"/>
    <cellStyle name="差_省级明细_2017年预算草案（债务）" xfId="1224"/>
    <cellStyle name="差_省级明细_2017年预算草案1.4" xfId="1225"/>
    <cellStyle name="差_省级明细_21.2017年全省基金收入" xfId="1226"/>
    <cellStyle name="差_省级明细_23" xfId="1227"/>
    <cellStyle name="差_省级明细_23 2" xfId="1228"/>
    <cellStyle name="差_省级明细_23_2017年预算草案（债务）" xfId="1229"/>
    <cellStyle name="差_省级明细_23_基金汇总" xfId="1230"/>
    <cellStyle name="差_省级明细_23_收入汇总" xfId="1231"/>
    <cellStyle name="差_省级明细_23_支出汇总" xfId="1232"/>
    <cellStyle name="差_省级明细_3.2017全省支出" xfId="1233"/>
    <cellStyle name="差_省级明细_5.2017省本级收入" xfId="1234"/>
    <cellStyle name="差_省级明细_6.2017省本级支出" xfId="1235"/>
    <cellStyle name="差_省级明细_Book1" xfId="1236"/>
    <cellStyle name="差_省级明细_Book1 2" xfId="1237"/>
    <cellStyle name="差_省级明细_Book1_2017年预算草案（债务）" xfId="1238"/>
    <cellStyle name="差_省级明细_Book1_基金汇总" xfId="1239"/>
    <cellStyle name="差_省级明细_Book1_收入汇总" xfId="1240"/>
    <cellStyle name="差_省级明细_Book1_支出汇总" xfId="1241"/>
    <cellStyle name="差_省级明细_Book3" xfId="1242"/>
    <cellStyle name="差_省级明细_Xl0000068" xfId="1243"/>
    <cellStyle name="差_省级明细_Xl0000068 2" xfId="1244"/>
    <cellStyle name="差_省级明细_Xl0000068_2017年预算草案（债务）" xfId="1245"/>
    <cellStyle name="差_省级明细_Xl0000068_基金汇总" xfId="1246"/>
    <cellStyle name="差_省级明细_Xl0000068_收入汇总" xfId="1247"/>
    <cellStyle name="差_省级明细_Xl0000068_支出汇总" xfId="1248"/>
    <cellStyle name="差_省级明细_Xl0000071" xfId="1249"/>
    <cellStyle name="差_省级明细_Xl0000071 2" xfId="1250"/>
    <cellStyle name="差_省级明细_Xl0000071_2017年预算草案（债务）" xfId="1251"/>
    <cellStyle name="差_省级明细_Xl0000071_基金汇总" xfId="1252"/>
    <cellStyle name="差_省级明细_Xl0000071_收入汇总" xfId="1253"/>
    <cellStyle name="差_省级明细_Xl0000071_支出汇总" xfId="1254"/>
    <cellStyle name="差_省级明细_表六七" xfId="1255"/>
    <cellStyle name="差_省级明细_代编表" xfId="1256"/>
    <cellStyle name="差_省级明细_代编全省支出预算修改" xfId="1257"/>
    <cellStyle name="差_省级明细_代编全省支出预算修改 2" xfId="1258"/>
    <cellStyle name="差_省级明细_代编全省支出预算修改_2017年预算草案（债务）" xfId="1259"/>
    <cellStyle name="差_省级明细_代编全省支出预算修改_基金汇总" xfId="1260"/>
    <cellStyle name="差_省级明细_代编全省支出预算修改_收入汇总" xfId="1261"/>
    <cellStyle name="差_省级明细_代编全省支出预算修改_支出汇总" xfId="1262"/>
    <cellStyle name="差_省级明细_冬梅3" xfId="1263"/>
    <cellStyle name="差_省级明细_冬梅3 2" xfId="1264"/>
    <cellStyle name="差_省级明细_冬梅3_2017年预算草案（债务）" xfId="1265"/>
    <cellStyle name="差_省级明细_冬梅3_基金汇总" xfId="1266"/>
    <cellStyle name="差_省级明细_冬梅3_收入汇总" xfId="1267"/>
    <cellStyle name="差_省级明细_冬梅3_支出汇总" xfId="1268"/>
    <cellStyle name="差_省级明细_复件 表19（梁蕊发）" xfId="1269"/>
    <cellStyle name="差_省级明细_副本1.2" xfId="1270"/>
    <cellStyle name="差_省级明细_副本1.2 2" xfId="1271"/>
    <cellStyle name="差_省级明细_副本1.2_2017年预算草案（债务）" xfId="1272"/>
    <cellStyle name="差_省级明细_副本1.2_基金汇总" xfId="1273"/>
    <cellStyle name="差_省级明细_副本1.2_收入汇总" xfId="1274"/>
    <cellStyle name="差_省级明细_副本1.2_支出汇总" xfId="1275"/>
    <cellStyle name="差_省级明细_副本最新" xfId="1276"/>
    <cellStyle name="差_省级明细_副本最新 2" xfId="1277"/>
    <cellStyle name="差_省级明细_副本最新_2017年预算草案（债务）" xfId="1278"/>
    <cellStyle name="差_省级明细_副本最新_基金汇总" xfId="1279"/>
    <cellStyle name="差_省级明细_副本最新_收入汇总" xfId="1280"/>
    <cellStyle name="差_省级明细_副本最新_支出汇总" xfId="1281"/>
    <cellStyle name="差_省级明细_基金表" xfId="1282"/>
    <cellStyle name="差_省级明细_基金汇总" xfId="1283"/>
    <cellStyle name="差_省级明细_基金最新" xfId="1284"/>
    <cellStyle name="差_省级明细_基金最新 2" xfId="1285"/>
    <cellStyle name="差_省级明细_基金最新_2017年预算草案（债务）" xfId="1286"/>
    <cellStyle name="差_省级明细_基金最新_基金汇总" xfId="1287"/>
    <cellStyle name="差_省级明细_基金最新_收入汇总" xfId="1288"/>
    <cellStyle name="差_省级明细_基金最新_支出汇总" xfId="1289"/>
    <cellStyle name="差_省级明细_基金最终修改支出" xfId="1290"/>
    <cellStyle name="差_省级明细_梁蕊要预算局报人大2017年预算草案" xfId="1291"/>
    <cellStyle name="差_省级明细_全省收入代编最新" xfId="1292"/>
    <cellStyle name="差_省级明细_全省收入代编最新 2" xfId="1293"/>
    <cellStyle name="差_省级明细_全省收入代编最新_2017年预算草案（债务）" xfId="1294"/>
    <cellStyle name="差_省级明细_全省收入代编最新_基金汇总" xfId="1295"/>
    <cellStyle name="差_省级明细_全省收入代编最新_收入汇总" xfId="1296"/>
    <cellStyle name="差_省级明细_全省收入代编最新_支出汇总" xfId="1297"/>
    <cellStyle name="差_省级明细_全省预算代编" xfId="1298"/>
    <cellStyle name="差_省级明细_全省预算代编 2" xfId="1299"/>
    <cellStyle name="差_省级明细_全省预算代编_2017年预算草案（债务）" xfId="1300"/>
    <cellStyle name="差_省级明细_全省预算代编_基金汇总" xfId="1301"/>
    <cellStyle name="差_省级明细_全省预算代编_收入汇总" xfId="1302"/>
    <cellStyle name="差_省级明细_全省预算代编_支出汇总" xfId="1303"/>
    <cellStyle name="差_省级明细_社保2017年预算草案1.3" xfId="1304"/>
    <cellStyle name="差_省级明细_省级国有资本经营预算表" xfId="1305"/>
    <cellStyle name="差_省级明细_收入汇总" xfId="1306"/>
    <cellStyle name="差_省级明细_政府性基金人大会表格1稿" xfId="1307"/>
    <cellStyle name="差_省级明细_政府性基金人大会表格1稿 2" xfId="1308"/>
    <cellStyle name="差_省级明细_政府性基金人大会表格1稿_2017年预算草案（债务）" xfId="1309"/>
    <cellStyle name="差_省级明细_政府性基金人大会表格1稿_基金汇总" xfId="1310"/>
    <cellStyle name="差_省级明细_政府性基金人大会表格1稿_收入汇总" xfId="1311"/>
    <cellStyle name="差_省级明细_政府性基金人大会表格1稿_支出汇总" xfId="1312"/>
    <cellStyle name="差_省级明细_支出汇总" xfId="1313"/>
    <cellStyle name="差_省级收入" xfId="1314"/>
    <cellStyle name="差_省级收入_1" xfId="1315"/>
    <cellStyle name="差_省级支出" xfId="1316"/>
    <cellStyle name="差_省级支出_1" xfId="1317"/>
    <cellStyle name="差_省级支出_2" xfId="1318"/>
    <cellStyle name="差_省属监狱人员级别表(驻外)" xfId="1319"/>
    <cellStyle name="差_省属监狱人员级别表(驻外)_基金汇总" xfId="1320"/>
    <cellStyle name="差_省属监狱人员级别表(驻外)_收入汇总" xfId="1321"/>
    <cellStyle name="差_省属监狱人员级别表(驻外)_支出汇总" xfId="1322"/>
    <cellStyle name="差_市辖区测算20080510" xfId="1323"/>
    <cellStyle name="差_市辖区测算20080510_2014省级收入12.2（更新后）" xfId="1324"/>
    <cellStyle name="差_市辖区测算20080510_2014省级收入及财力12.12（更新后）" xfId="1325"/>
    <cellStyle name="差_市辖区测算20080510_不含人员经费系数" xfId="1326"/>
    <cellStyle name="差_市辖区测算20080510_不含人员经费系数_2014省级收入12.2（更新后）" xfId="1327"/>
    <cellStyle name="差_市辖区测算20080510_不含人员经费系数_2014省级收入及财力12.12（更新后）" xfId="1328"/>
    <cellStyle name="差_市辖区测算20080510_不含人员经费系数_财力性转移支付2010年预算参考数" xfId="1329"/>
    <cellStyle name="差_市辖区测算20080510_不含人员经费系数_省级财力12.12" xfId="1330"/>
    <cellStyle name="差_市辖区测算20080510_财力性转移支付2010年预算参考数" xfId="1331"/>
    <cellStyle name="差_市辖区测算20080510_民生政策最低支出需求" xfId="1332"/>
    <cellStyle name="差_市辖区测算20080510_民生政策最低支出需求_2014省级收入12.2（更新后）" xfId="1333"/>
    <cellStyle name="差_市辖区测算20080510_民生政策最低支出需求_2014省级收入及财力12.12（更新后）" xfId="1334"/>
    <cellStyle name="差_市辖区测算20080510_民生政策最低支出需求_财力性转移支付2010年预算参考数" xfId="1335"/>
    <cellStyle name="差_市辖区测算20080510_民生政策最低支出需求_省级财力12.12" xfId="1336"/>
    <cellStyle name="差_市辖区测算20080510_省级财力12.12" xfId="1337"/>
    <cellStyle name="差_市辖区测算20080510_县市旗测算-新科目（含人口规模效应）" xfId="1338"/>
    <cellStyle name="差_市辖区测算20080510_县市旗测算-新科目（含人口规模效应）_2014省级收入12.2（更新后）" xfId="1339"/>
    <cellStyle name="差_市辖区测算20080510_县市旗测算-新科目（含人口规模效应）_2014省级收入及财力12.12（更新后）" xfId="1340"/>
    <cellStyle name="差_市辖区测算20080510_县市旗测算-新科目（含人口规模效应）_财力性转移支付2010年预算参考数" xfId="1341"/>
    <cellStyle name="差_市辖区测算20080510_县市旗测算-新科目（含人口规模效应）_省级财力12.12" xfId="1342"/>
    <cellStyle name="差_市辖区测算-新科目（20080626）" xfId="1343"/>
    <cellStyle name="差_市辖区测算-新科目（20080626）_2014省级收入12.2（更新后）" xfId="1344"/>
    <cellStyle name="差_市辖区测算-新科目（20080626）_2014省级收入及财力12.12（更新后）" xfId="1345"/>
    <cellStyle name="差_市辖区测算-新科目（20080626）_不含人员经费系数" xfId="1346"/>
    <cellStyle name="差_市辖区测算-新科目（20080626）_不含人员经费系数_2014省级收入12.2（更新后）" xfId="1347"/>
    <cellStyle name="差_市辖区测算-新科目（20080626）_不含人员经费系数_2014省级收入及财力12.12（更新后）" xfId="1348"/>
    <cellStyle name="差_市辖区测算-新科目（20080626）_不含人员经费系数_财力性转移支付2010年预算参考数" xfId="1349"/>
    <cellStyle name="差_市辖区测算-新科目（20080626）_不含人员经费系数_省级财力12.12" xfId="1350"/>
    <cellStyle name="差_市辖区测算-新科目（20080626）_财力性转移支付2010年预算参考数" xfId="1351"/>
    <cellStyle name="差_市辖区测算-新科目（20080626）_民生政策最低支出需求" xfId="1352"/>
    <cellStyle name="差_市辖区测算-新科目（20080626）_民生政策最低支出需求_2014省级收入12.2（更新后）" xfId="1353"/>
    <cellStyle name="差_市辖区测算-新科目（20080626）_民生政策最低支出需求_2014省级收入及财力12.12（更新后）" xfId="1354"/>
    <cellStyle name="差_市辖区测算-新科目（20080626）_民生政策最低支出需求_财力性转移支付2010年预算参考数" xfId="1355"/>
    <cellStyle name="差_市辖区测算-新科目（20080626）_民生政策最低支出需求_省级财力12.12" xfId="1356"/>
    <cellStyle name="差_市辖区测算-新科目（20080626）_省级财力12.12" xfId="1357"/>
    <cellStyle name="差_市辖区测算-新科目（20080626）_县市旗测算-新科目（含人口规模效应）" xfId="1358"/>
    <cellStyle name="差_市辖区测算-新科目（20080626）_县市旗测算-新科目（含人口规模效应）_2014省级收入12.2（更新后）" xfId="1359"/>
    <cellStyle name="差_市辖区测算-新科目（20080626）_县市旗测算-新科目（含人口规模效应）_2014省级收入及财力12.12（更新后）" xfId="1360"/>
    <cellStyle name="差_市辖区测算-新科目（20080626）_县市旗测算-新科目（含人口规模效应）_财力性转移支付2010年预算参考数" xfId="1361"/>
    <cellStyle name="差_市辖区测算-新科目（20080626）_县市旗测算-新科目（含人口规模效应）_省级财力12.12" xfId="1362"/>
    <cellStyle name="差_收入汇总" xfId="1363"/>
    <cellStyle name="差_税负测算" xfId="1364"/>
    <cellStyle name="差_同德" xfId="1365"/>
    <cellStyle name="差_同德_2014省级收入12.2（更新后）" xfId="1366"/>
    <cellStyle name="差_同德_2014省级收入及财力12.12（更新后）" xfId="1367"/>
    <cellStyle name="差_同德_财力性转移支付2010年预算参考数" xfId="1368"/>
    <cellStyle name="差_同德_省级财力12.12" xfId="1369"/>
    <cellStyle name="差_危改资金测算" xfId="1370"/>
    <cellStyle name="差_危改资金测算_2014省级收入12.2（更新后）" xfId="1371"/>
    <cellStyle name="差_危改资金测算_2014省级收入及财力12.12（更新后）" xfId="1372"/>
    <cellStyle name="差_危改资金测算_财力性转移支付2010年预算参考数" xfId="1373"/>
    <cellStyle name="差_危改资金测算_省级财力12.12" xfId="1374"/>
    <cellStyle name="差_卫生(按照总人口测算）—20080416" xfId="1375"/>
    <cellStyle name="差_卫生(按照总人口测算）—20080416_2014省级收入12.2（更新后）" xfId="1376"/>
    <cellStyle name="差_卫生(按照总人口测算）—20080416_2014省级收入及财力12.12（更新后）" xfId="1377"/>
    <cellStyle name="差_卫生(按照总人口测算）—20080416_不含人员经费系数" xfId="1378"/>
    <cellStyle name="差_卫生(按照总人口测算）—20080416_不含人员经费系数_2014省级收入12.2（更新后）" xfId="1379"/>
    <cellStyle name="差_卫生(按照总人口测算）—20080416_不含人员经费系数_2014省级收入及财力12.12（更新后）" xfId="1380"/>
    <cellStyle name="差_卫生(按照总人口测算）—20080416_不含人员经费系数_财力性转移支付2010年预算参考数" xfId="1381"/>
    <cellStyle name="差_卫生(按照总人口测算）—20080416_不含人员经费系数_省级财力12.12" xfId="1382"/>
    <cellStyle name="差_卫生(按照总人口测算）—20080416_财力性转移支付2010年预算参考数" xfId="1383"/>
    <cellStyle name="差_卫生(按照总人口测算）—20080416_民生政策最低支出需求" xfId="1384"/>
    <cellStyle name="差_卫生(按照总人口测算）—20080416_民生政策最低支出需求_2014省级收入12.2（更新后）" xfId="1385"/>
    <cellStyle name="差_卫生(按照总人口测算）—20080416_民生政策最低支出需求_2014省级收入及财力12.12（更新后）" xfId="1386"/>
    <cellStyle name="差_卫生(按照总人口测算）—20080416_民生政策最低支出需求_财力性转移支付2010年预算参考数" xfId="1387"/>
    <cellStyle name="差_卫生(按照总人口测算）—20080416_民生政策最低支出需求_省级财力12.12" xfId="1388"/>
    <cellStyle name="差_卫生(按照总人口测算）—20080416_省级财力12.12" xfId="1389"/>
    <cellStyle name="差_卫生(按照总人口测算）—20080416_县市旗测算-新科目（含人口规模效应）" xfId="1390"/>
    <cellStyle name="差_卫生(按照总人口测算）—20080416_县市旗测算-新科目（含人口规模效应）_2014省级收入12.2（更新后）" xfId="1391"/>
    <cellStyle name="差_卫生(按照总人口测算）—20080416_县市旗测算-新科目（含人口规模效应）_2014省级收入及财力12.12（更新后）" xfId="1392"/>
    <cellStyle name="差_卫生(按照总人口测算）—20080416_县市旗测算-新科目（含人口规模效应）_财力性转移支付2010年预算参考数" xfId="1393"/>
    <cellStyle name="差_卫生(按照总人口测算）—20080416_县市旗测算-新科目（含人口规模效应）_省级财力12.12" xfId="1394"/>
    <cellStyle name="差_卫生部门" xfId="1395"/>
    <cellStyle name="差_卫生部门_2014省级收入12.2（更新后）" xfId="1396"/>
    <cellStyle name="差_卫生部门_2014省级收入及财力12.12（更新后）" xfId="1397"/>
    <cellStyle name="差_卫生部门_财力性转移支付2010年预算参考数" xfId="1398"/>
    <cellStyle name="差_卫生部门_省级财力12.12" xfId="1399"/>
    <cellStyle name="差_文体广播部门" xfId="1400"/>
    <cellStyle name="差_文体广播事业(按照总人口测算）—20080416" xfId="1401"/>
    <cellStyle name="差_文体广播事业(按照总人口测算）—20080416_2014省级收入12.2（更新后）" xfId="1402"/>
    <cellStyle name="差_文体广播事业(按照总人口测算）—20080416_2014省级收入及财力12.12（更新后）" xfId="1403"/>
    <cellStyle name="差_文体广播事业(按照总人口测算）—20080416_不含人员经费系数" xfId="1404"/>
    <cellStyle name="差_文体广播事业(按照总人口测算）—20080416_不含人员经费系数_2014省级收入12.2（更新后）" xfId="1405"/>
    <cellStyle name="差_文体广播事业(按照总人口测算）—20080416_不含人员经费系数_2014省级收入及财力12.12（更新后）" xfId="1406"/>
    <cellStyle name="差_文体广播事业(按照总人口测算）—20080416_不含人员经费系数_财力性转移支付2010年预算参考数" xfId="1407"/>
    <cellStyle name="差_文体广播事业(按照总人口测算）—20080416_不含人员经费系数_省级财力12.12" xfId="1408"/>
    <cellStyle name="差_文体广播事业(按照总人口测算）—20080416_财力性转移支付2010年预算参考数" xfId="1409"/>
    <cellStyle name="差_文体广播事业(按照总人口测算）—20080416_民生政策最低支出需求" xfId="1410"/>
    <cellStyle name="差_文体广播事业(按照总人口测算）—20080416_民生政策最低支出需求_2014省级收入12.2（更新后）" xfId="1411"/>
    <cellStyle name="差_文体广播事业(按照总人口测算）—20080416_民生政策最低支出需求_2014省级收入及财力12.12（更新后）" xfId="1412"/>
    <cellStyle name="差_文体广播事业(按照总人口测算）—20080416_民生政策最低支出需求_财力性转移支付2010年预算参考数" xfId="1413"/>
    <cellStyle name="差_文体广播事业(按照总人口测算）—20080416_民生政策最低支出需求_省级财力12.12" xfId="1414"/>
    <cellStyle name="差_文体广播事业(按照总人口测算）—20080416_省级财力12.12" xfId="1415"/>
    <cellStyle name="差_文体广播事业(按照总人口测算）—20080416_县市旗测算-新科目（含人口规模效应）" xfId="1416"/>
    <cellStyle name="差_文体广播事业(按照总人口测算）—20080416_县市旗测算-新科目（含人口规模效应）_2014省级收入12.2（更新后）" xfId="1417"/>
    <cellStyle name="差_文体广播事业(按照总人口测算）—20080416_县市旗测算-新科目（含人口规模效应）_2014省级收入及财力12.12（更新后）" xfId="1418"/>
    <cellStyle name="差_文体广播事业(按照总人口测算）—20080416_县市旗测算-新科目（含人口规模效应）_财力性转移支付2010年预算参考数" xfId="1419"/>
    <cellStyle name="差_文体广播事业(按照总人口测算）—20080416_县市旗测算-新科目（含人口规模效应）_省级财力12.12" xfId="1420"/>
    <cellStyle name="差_下文" xfId="1421"/>
    <cellStyle name="差_下文（表）" xfId="1422"/>
    <cellStyle name="差_下文（表）_2014省级收入12.2（更新后）" xfId="1423"/>
    <cellStyle name="差_下文（表）_2014省级收入及财力12.12（更新后）" xfId="1424"/>
    <cellStyle name="差_下文（表）_省级财力12.12" xfId="1425"/>
    <cellStyle name="差_下文_2014省级收入12.2（更新后）" xfId="1426"/>
    <cellStyle name="差_下文_2014省级收入及财力12.12（更新后）" xfId="1427"/>
    <cellStyle name="差_下文_省级财力12.12" xfId="1428"/>
    <cellStyle name="差_县区合并测算20080421" xfId="1429"/>
    <cellStyle name="差_县区合并测算20080421_2014省级收入12.2（更新后）" xfId="1430"/>
    <cellStyle name="差_县区合并测算20080421_2014省级收入及财力12.12（更新后）" xfId="1431"/>
    <cellStyle name="差_县区合并测算20080421_不含人员经费系数" xfId="1432"/>
    <cellStyle name="差_县区合并测算20080421_不含人员经费系数_2014省级收入12.2（更新后）" xfId="1433"/>
    <cellStyle name="差_县区合并测算20080421_不含人员经费系数_2014省级收入及财力12.12（更新后）" xfId="1434"/>
    <cellStyle name="差_县区合并测算20080421_不含人员经费系数_财力性转移支付2010年预算参考数" xfId="1435"/>
    <cellStyle name="差_县区合并测算20080421_不含人员经费系数_省级财力12.12" xfId="1436"/>
    <cellStyle name="差_县区合并测算20080421_财力性转移支付2010年预算参考数" xfId="1437"/>
    <cellStyle name="差_县区合并测算20080421_民生政策最低支出需求" xfId="1438"/>
    <cellStyle name="差_县区合并测算20080421_民生政策最低支出需求_2014省级收入12.2（更新后）" xfId="1439"/>
    <cellStyle name="差_县区合并测算20080421_民生政策最低支出需求_2014省级收入及财力12.12（更新后）" xfId="1440"/>
    <cellStyle name="差_县区合并测算20080421_民生政策最低支出需求_财力性转移支付2010年预算参考数" xfId="1441"/>
    <cellStyle name="差_县区合并测算20080421_民生政策最低支出需求_省级财力12.12" xfId="1442"/>
    <cellStyle name="差_县区合并测算20080421_省级财力12.12" xfId="1443"/>
    <cellStyle name="差_县区合并测算20080421_县市旗测算-新科目（含人口规模效应）" xfId="1444"/>
    <cellStyle name="差_县区合并测算20080421_县市旗测算-新科目（含人口规模效应）_2014省级收入12.2（更新后）" xfId="1445"/>
    <cellStyle name="差_县区合并测算20080421_县市旗测算-新科目（含人口规模效应）_2014省级收入及财力12.12（更新后）" xfId="1446"/>
    <cellStyle name="差_县区合并测算20080421_县市旗测算-新科目（含人口规模效应）_财力性转移支付2010年预算参考数" xfId="1447"/>
    <cellStyle name="差_县区合并测算20080421_县市旗测算-新科目（含人口规模效应）_省级财力12.12" xfId="1448"/>
    <cellStyle name="差_县区合并测算20080423(按照各省比重）" xfId="1449"/>
    <cellStyle name="差_县区合并测算20080423(按照各省比重）_2014省级收入12.2（更新后）" xfId="1450"/>
    <cellStyle name="差_县区合并测算20080423(按照各省比重）_2014省级收入及财力12.12（更新后）" xfId="1451"/>
    <cellStyle name="差_县区合并测算20080423(按照各省比重）_不含人员经费系数" xfId="1452"/>
    <cellStyle name="差_县区合并测算20080423(按照各省比重）_不含人员经费系数_2014省级收入12.2（更新后）" xfId="1453"/>
    <cellStyle name="差_县区合并测算20080423(按照各省比重）_不含人员经费系数_2014省级收入及财力12.12（更新后）" xfId="1454"/>
    <cellStyle name="差_县区合并测算20080423(按照各省比重）_不含人员经费系数_财力性转移支付2010年预算参考数" xfId="1455"/>
    <cellStyle name="差_县区合并测算20080423(按照各省比重）_不含人员经费系数_省级财力12.12" xfId="1456"/>
    <cellStyle name="差_县区合并测算20080423(按照各省比重）_财力性转移支付2010年预算参考数" xfId="1457"/>
    <cellStyle name="差_县区合并测算20080423(按照各省比重）_民生政策最低支出需求" xfId="1458"/>
    <cellStyle name="差_县区合并测算20080423(按照各省比重）_民生政策最低支出需求_2014省级收入12.2（更新后）" xfId="1459"/>
    <cellStyle name="差_县区合并测算20080423(按照各省比重）_民生政策最低支出需求_2014省级收入及财力12.12（更新后）" xfId="1460"/>
    <cellStyle name="差_县区合并测算20080423(按照各省比重）_民生政策最低支出需求_财力性转移支付2010年预算参考数" xfId="1461"/>
    <cellStyle name="差_县区合并测算20080423(按照各省比重）_民生政策最低支出需求_省级财力12.12" xfId="1462"/>
    <cellStyle name="差_县区合并测算20080423(按照各省比重）_省级财力12.12" xfId="1463"/>
    <cellStyle name="差_县区合并测算20080423(按照各省比重）_县市旗测算-新科目（含人口规模效应）" xfId="1464"/>
    <cellStyle name="差_县区合并测算20080423(按照各省比重）_县市旗测算-新科目（含人口规模效应）_2014省级收入12.2（更新后）" xfId="1465"/>
    <cellStyle name="差_县区合并测算20080423(按照各省比重）_县市旗测算-新科目（含人口规模效应）_2014省级收入及财力12.12（更新后）" xfId="1466"/>
    <cellStyle name="差_县区合并测算20080423(按照各省比重）_县市旗测算-新科目（含人口规模效应）_财力性转移支付2010年预算参考数" xfId="1467"/>
    <cellStyle name="差_县区合并测算20080423(按照各省比重）_县市旗测算-新科目（含人口规模效应）_省级财力12.12" xfId="1468"/>
    <cellStyle name="差_县市旗测算20080508" xfId="1469"/>
    <cellStyle name="差_县市旗测算20080508_2014省级收入12.2（更新后）" xfId="1470"/>
    <cellStyle name="差_县市旗测算20080508_2014省级收入及财力12.12（更新后）" xfId="1471"/>
    <cellStyle name="差_县市旗测算20080508_不含人员经费系数" xfId="1472"/>
    <cellStyle name="差_县市旗测算20080508_不含人员经费系数_2014省级收入12.2（更新后）" xfId="1473"/>
    <cellStyle name="差_县市旗测算20080508_不含人员经费系数_2014省级收入及财力12.12（更新后）" xfId="1474"/>
    <cellStyle name="差_县市旗测算20080508_不含人员经费系数_财力性转移支付2010年预算参考数" xfId="1475"/>
    <cellStyle name="差_县市旗测算20080508_不含人员经费系数_省级财力12.12" xfId="1476"/>
    <cellStyle name="差_县市旗测算20080508_财力性转移支付2010年预算参考数" xfId="1477"/>
    <cellStyle name="差_县市旗测算20080508_民生政策最低支出需求" xfId="1478"/>
    <cellStyle name="差_县市旗测算20080508_民生政策最低支出需求_2014省级收入12.2（更新后）" xfId="1479"/>
    <cellStyle name="差_县市旗测算20080508_民生政策最低支出需求_2014省级收入及财力12.12（更新后）" xfId="1480"/>
    <cellStyle name="差_县市旗测算20080508_民生政策最低支出需求_财力性转移支付2010年预算参考数" xfId="1481"/>
    <cellStyle name="差_县市旗测算20080508_民生政策最低支出需求_省级财力12.12" xfId="1482"/>
    <cellStyle name="差_县市旗测算20080508_省级财力12.12" xfId="1483"/>
    <cellStyle name="差_县市旗测算20080508_县市旗测算-新科目（含人口规模效应）" xfId="1484"/>
    <cellStyle name="差_县市旗测算20080508_县市旗测算-新科目（含人口规模效应）_2014省级收入12.2（更新后）" xfId="1485"/>
    <cellStyle name="差_县市旗测算20080508_县市旗测算-新科目（含人口规模效应）_2014省级收入及财力12.12（更新后）" xfId="1486"/>
    <cellStyle name="差_县市旗测算20080508_县市旗测算-新科目（含人口规模效应）_财力性转移支付2010年预算参考数" xfId="1487"/>
    <cellStyle name="差_县市旗测算20080508_县市旗测算-新科目（含人口规模效应）_省级财力12.12" xfId="1488"/>
    <cellStyle name="差_县市旗测算-新科目（20080626）" xfId="1489"/>
    <cellStyle name="差_县市旗测算-新科目（20080626）_2014省级收入12.2（更新后）" xfId="1490"/>
    <cellStyle name="差_县市旗测算-新科目（20080626）_2014省级收入及财力12.12（更新后）" xfId="1491"/>
    <cellStyle name="差_县市旗测算-新科目（20080626）_不含人员经费系数" xfId="1492"/>
    <cellStyle name="差_县市旗测算-新科目（20080626）_不含人员经费系数_2014省级收入12.2（更新后）" xfId="1493"/>
    <cellStyle name="差_县市旗测算-新科目（20080626）_不含人员经费系数_2014省级收入及财力12.12（更新后）" xfId="1494"/>
    <cellStyle name="差_县市旗测算-新科目（20080626）_不含人员经费系数_财力性转移支付2010年预算参考数" xfId="1495"/>
    <cellStyle name="差_县市旗测算-新科目（20080626）_不含人员经费系数_省级财力12.12" xfId="1496"/>
    <cellStyle name="差_县市旗测算-新科目（20080626）_财力性转移支付2010年预算参考数" xfId="1497"/>
    <cellStyle name="差_县市旗测算-新科目（20080626）_民生政策最低支出需求" xfId="1498"/>
    <cellStyle name="差_县市旗测算-新科目（20080626）_民生政策最低支出需求_2014省级收入12.2（更新后）" xfId="1499"/>
    <cellStyle name="差_县市旗测算-新科目（20080626）_民生政策最低支出需求_2014省级收入及财力12.12（更新后）" xfId="1500"/>
    <cellStyle name="差_县市旗测算-新科目（20080626）_民生政策最低支出需求_财力性转移支付2010年预算参考数" xfId="1501"/>
    <cellStyle name="差_县市旗测算-新科目（20080626）_民生政策最低支出需求_省级财力12.12" xfId="1502"/>
    <cellStyle name="差_县市旗测算-新科目（20080626）_省级财力12.12" xfId="1503"/>
    <cellStyle name="差_县市旗测算-新科目（20080626）_县市旗测算-新科目（含人口规模效应）" xfId="1504"/>
    <cellStyle name="差_县市旗测算-新科目（20080626）_县市旗测算-新科目（含人口规模效应）_2014省级收入12.2（更新后）" xfId="1505"/>
    <cellStyle name="差_县市旗测算-新科目（20080626）_县市旗测算-新科目（含人口规模效应）_2014省级收入及财力12.12（更新后）" xfId="1506"/>
    <cellStyle name="差_县市旗测算-新科目（20080626）_县市旗测算-新科目（含人口规模效应）_财力性转移支付2010年预算参考数" xfId="1507"/>
    <cellStyle name="差_县市旗测算-新科目（20080626）_县市旗测算-新科目（含人口规模效应）_省级财力12.12" xfId="1508"/>
    <cellStyle name="差_县市旗测算-新科目（20080627）" xfId="1509"/>
    <cellStyle name="差_县市旗测算-新科目（20080627）_2014省级收入12.2（更新后）" xfId="1510"/>
    <cellStyle name="差_县市旗测算-新科目（20080627）_2014省级收入及财力12.12（更新后）" xfId="1511"/>
    <cellStyle name="差_县市旗测算-新科目（20080627）_不含人员经费系数" xfId="1512"/>
    <cellStyle name="差_县市旗测算-新科目（20080627）_不含人员经费系数_2014省级收入12.2（更新后）" xfId="1513"/>
    <cellStyle name="差_县市旗测算-新科目（20080627）_不含人员经费系数_2014省级收入及财力12.12（更新后）" xfId="1514"/>
    <cellStyle name="差_县市旗测算-新科目（20080627）_不含人员经费系数_财力性转移支付2010年预算参考数" xfId="1515"/>
    <cellStyle name="差_县市旗测算-新科目（20080627）_不含人员经费系数_省级财力12.12" xfId="1516"/>
    <cellStyle name="差_县市旗测算-新科目（20080627）_财力性转移支付2010年预算参考数" xfId="1517"/>
    <cellStyle name="差_县市旗测算-新科目（20080627）_民生政策最低支出需求" xfId="1518"/>
    <cellStyle name="差_县市旗测算-新科目（20080627）_民生政策最低支出需求_2014省级收入12.2（更新后）" xfId="1519"/>
    <cellStyle name="差_县市旗测算-新科目（20080627）_民生政策最低支出需求_2014省级收入及财力12.12（更新后）" xfId="1520"/>
    <cellStyle name="差_县市旗测算-新科目（20080627）_民生政策最低支出需求_财力性转移支付2010年预算参考数" xfId="1521"/>
    <cellStyle name="差_县市旗测算-新科目（20080627）_民生政策最低支出需求_省级财力12.12" xfId="1522"/>
    <cellStyle name="差_县市旗测算-新科目（20080627）_省级财力12.12" xfId="1523"/>
    <cellStyle name="差_县市旗测算-新科目（20080627）_县市旗测算-新科目（含人口规模效应）" xfId="1524"/>
    <cellStyle name="差_县市旗测算-新科目（20080627）_县市旗测算-新科目（含人口规模效应）_2014省级收入12.2（更新后）" xfId="1525"/>
    <cellStyle name="差_县市旗测算-新科目（20080627）_县市旗测算-新科目（含人口规模效应）_2014省级收入及财力12.12（更新后）" xfId="1526"/>
    <cellStyle name="差_县市旗测算-新科目（20080627）_县市旗测算-新科目（含人口规模效应）_财力性转移支付2010年预算参考数" xfId="1527"/>
    <cellStyle name="差_县市旗测算-新科目（20080627）_县市旗测算-新科目（含人口规模效应）_省级财力12.12" xfId="1528"/>
    <cellStyle name="差_行政(燃修费)" xfId="1529"/>
    <cellStyle name="差_行政(燃修费)_2014省级收入12.2（更新后）" xfId="1530"/>
    <cellStyle name="差_行政(燃修费)_2014省级收入及财力12.12（更新后）" xfId="1531"/>
    <cellStyle name="差_行政(燃修费)_不含人员经费系数" xfId="1532"/>
    <cellStyle name="差_行政(燃修费)_不含人员经费系数_2014省级收入12.2（更新后）" xfId="1533"/>
    <cellStyle name="差_行政(燃修费)_不含人员经费系数_2014省级收入及财力12.12（更新后）" xfId="1534"/>
    <cellStyle name="差_行政(燃修费)_不含人员经费系数_财力性转移支付2010年预算参考数" xfId="1535"/>
    <cellStyle name="差_行政(燃修费)_不含人员经费系数_省级财力12.12" xfId="1536"/>
    <cellStyle name="差_行政(燃修费)_财力性转移支付2010年预算参考数" xfId="1537"/>
    <cellStyle name="差_行政(燃修费)_民生政策最低支出需求" xfId="1538"/>
    <cellStyle name="差_行政(燃修费)_民生政策最低支出需求_2014省级收入12.2（更新后）" xfId="1539"/>
    <cellStyle name="差_行政(燃修费)_民生政策最低支出需求_2014省级收入及财力12.12（更新后）" xfId="1540"/>
    <cellStyle name="差_行政(燃修费)_民生政策最低支出需求_财力性转移支付2010年预算参考数" xfId="1541"/>
    <cellStyle name="差_行政(燃修费)_民生政策最低支出需求_省级财力12.12" xfId="1542"/>
    <cellStyle name="差_行政(燃修费)_省级财力12.12" xfId="1543"/>
    <cellStyle name="差_行政(燃修费)_县市旗测算-新科目（含人口规模效应）" xfId="1544"/>
    <cellStyle name="差_行政(燃修费)_县市旗测算-新科目（含人口规模效应）_2014省级收入12.2（更新后）" xfId="1545"/>
    <cellStyle name="差_行政(燃修费)_县市旗测算-新科目（含人口规模效应）_2014省级收入及财力12.12（更新后）" xfId="1546"/>
    <cellStyle name="差_行政(燃修费)_县市旗测算-新科目（含人口规模效应）_财力性转移支付2010年预算参考数" xfId="1547"/>
    <cellStyle name="差_行政(燃修费)_县市旗测算-新科目（含人口规模效应）_省级财力12.12" xfId="1548"/>
    <cellStyle name="差_行政（人员）" xfId="1549"/>
    <cellStyle name="差_行政（人员）_2014省级收入12.2（更新后）" xfId="1550"/>
    <cellStyle name="差_行政（人员）_2014省级收入及财力12.12（更新后）" xfId="1551"/>
    <cellStyle name="差_行政（人员）_不含人员经费系数" xfId="1552"/>
    <cellStyle name="差_行政（人员）_不含人员经费系数_2014省级收入12.2（更新后）" xfId="1553"/>
    <cellStyle name="差_行政（人员）_不含人员经费系数_2014省级收入及财力12.12（更新后）" xfId="1554"/>
    <cellStyle name="差_行政（人员）_不含人员经费系数_财力性转移支付2010年预算参考数" xfId="1555"/>
    <cellStyle name="差_行政（人员）_不含人员经费系数_省级财力12.12" xfId="1556"/>
    <cellStyle name="差_行政（人员）_财力性转移支付2010年预算参考数" xfId="1557"/>
    <cellStyle name="差_行政（人员）_民生政策最低支出需求" xfId="1558"/>
    <cellStyle name="差_行政（人员）_民生政策最低支出需求_2014省级收入12.2（更新后）" xfId="1559"/>
    <cellStyle name="差_行政（人员）_民生政策最低支出需求_2014省级收入及财力12.12（更新后）" xfId="1560"/>
    <cellStyle name="差_行政（人员）_民生政策最低支出需求_财力性转移支付2010年预算参考数" xfId="1561"/>
    <cellStyle name="差_行政（人员）_民生政策最低支出需求_省级财力12.12" xfId="1562"/>
    <cellStyle name="差_行政（人员）_省级财力12.12" xfId="1563"/>
    <cellStyle name="差_行政（人员）_县市旗测算-新科目（含人口规模效应）" xfId="1564"/>
    <cellStyle name="差_行政（人员）_县市旗测算-新科目（含人口规模效应）_2014省级收入12.2（更新后）" xfId="1565"/>
    <cellStyle name="差_行政（人员）_县市旗测算-新科目（含人口规模效应）_2014省级收入及财力12.12（更新后）" xfId="1566"/>
    <cellStyle name="差_行政（人员）_县市旗测算-新科目（含人口规模效应）_财力性转移支付2010年预算参考数" xfId="1567"/>
    <cellStyle name="差_行政（人员）_县市旗测算-新科目（含人口规模效应）_省级财力12.12" xfId="1568"/>
    <cellStyle name="差_行政公检法测算" xfId="1569"/>
    <cellStyle name="差_行政公检法测算_2014省级收入12.2（更新后）" xfId="1570"/>
    <cellStyle name="差_行政公检法测算_2014省级收入及财力12.12（更新后）" xfId="1571"/>
    <cellStyle name="差_行政公检法测算_不含人员经费系数" xfId="1572"/>
    <cellStyle name="差_行政公检法测算_不含人员经费系数_2014省级收入12.2（更新后）" xfId="1573"/>
    <cellStyle name="差_行政公检法测算_不含人员经费系数_2014省级收入及财力12.12（更新后）" xfId="1574"/>
    <cellStyle name="差_行政公检法测算_不含人员经费系数_财力性转移支付2010年预算参考数" xfId="1575"/>
    <cellStyle name="差_行政公检法测算_不含人员经费系数_省级财力12.12" xfId="1576"/>
    <cellStyle name="差_行政公检法测算_财力性转移支付2010年预算参考数" xfId="1577"/>
    <cellStyle name="差_行政公检法测算_民生政策最低支出需求" xfId="1578"/>
    <cellStyle name="差_行政公检法测算_民生政策最低支出需求_2014省级收入12.2（更新后）" xfId="1579"/>
    <cellStyle name="差_行政公检法测算_民生政策最低支出需求_2014省级收入及财力12.12（更新后）" xfId="1580"/>
    <cellStyle name="差_行政公检法测算_民生政策最低支出需求_财力性转移支付2010年预算参考数" xfId="1581"/>
    <cellStyle name="差_行政公检法测算_民生政策最低支出需求_省级财力12.12" xfId="1582"/>
    <cellStyle name="差_行政公检法测算_省级财力12.12" xfId="1583"/>
    <cellStyle name="差_行政公检法测算_县市旗测算-新科目（含人口规模效应）" xfId="1584"/>
    <cellStyle name="差_行政公检法测算_县市旗测算-新科目（含人口规模效应）_2014省级收入12.2（更新后）" xfId="1585"/>
    <cellStyle name="差_行政公检法测算_县市旗测算-新科目（含人口规模效应）_2014省级收入及财力12.12（更新后）" xfId="1586"/>
    <cellStyle name="差_行政公检法测算_县市旗测算-新科目（含人口规模效应）_财力性转移支付2010年预算参考数" xfId="1587"/>
    <cellStyle name="差_行政公检法测算_县市旗测算-新科目（含人口规模效应）_省级财力12.12" xfId="1588"/>
    <cellStyle name="差_一般预算支出口径剔除表" xfId="1589"/>
    <cellStyle name="差_一般预算支出口径剔除表_2014省级收入12.2（更新后）" xfId="1590"/>
    <cellStyle name="差_一般预算支出口径剔除表_2014省级收入及财力12.12（更新后）" xfId="1591"/>
    <cellStyle name="差_一般预算支出口径剔除表_财力性转移支付2010年预算参考数" xfId="1592"/>
    <cellStyle name="差_一般预算支出口径剔除表_省级财力12.12" xfId="1593"/>
    <cellStyle name="差_云南 缺口县区测算(地方填报)" xfId="1594"/>
    <cellStyle name="差_云南 缺口县区测算(地方填报)_2014省级收入12.2（更新后）" xfId="1595"/>
    <cellStyle name="差_云南 缺口县区测算(地方填报)_2014省级收入及财力12.12（更新后）" xfId="1596"/>
    <cellStyle name="差_云南 缺口县区测算(地方填报)_财力性转移支付2010年预算参考数" xfId="1597"/>
    <cellStyle name="差_云南 缺口县区测算(地方填报)_省级财力12.12" xfId="1598"/>
    <cellStyle name="差_云南省2008年转移支付测算——州市本级考核部分及政策性测算" xfId="1599"/>
    <cellStyle name="差_云南省2008年转移支付测算——州市本级考核部分及政策性测算_2014省级收入12.2（更新后）" xfId="1600"/>
    <cellStyle name="差_云南省2008年转移支付测算——州市本级考核部分及政策性测算_2014省级收入及财力12.12（更新后）" xfId="1601"/>
    <cellStyle name="差_云南省2008年转移支付测算——州市本级考核部分及政策性测算_财力性转移支付2010年预算参考数" xfId="1602"/>
    <cellStyle name="差_云南省2008年转移支付测算——州市本级考核部分及政策性测算_省级财力12.12" xfId="1603"/>
    <cellStyle name="差_支出汇总" xfId="1604"/>
    <cellStyle name="差_中原证券2012年补助（上解）核定表" xfId="1605"/>
    <cellStyle name="差_重点民生支出需求测算表社保（农村低保）081112" xfId="1606"/>
    <cellStyle name="差_转移支付" xfId="1607"/>
    <cellStyle name="差_转移支付_2014省级收入12.2（更新后）" xfId="1608"/>
    <cellStyle name="差_转移支付_2014省级收入及财力12.12（更新后）" xfId="1609"/>
    <cellStyle name="差_转移支付_省级财力12.12" xfId="1610"/>
    <cellStyle name="差_自行调整差异系数顺序" xfId="1611"/>
    <cellStyle name="差_自行调整差异系数顺序_2014省级收入12.2（更新后）" xfId="1612"/>
    <cellStyle name="差_自行调整差异系数顺序_2014省级收入及财力12.12（更新后）" xfId="1613"/>
    <cellStyle name="差_自行调整差异系数顺序_财力性转移支付2010年预算参考数" xfId="1614"/>
    <cellStyle name="差_自行调整差异系数顺序_省级财力12.12" xfId="1615"/>
    <cellStyle name="差_总人口" xfId="1616"/>
    <cellStyle name="差_总人口_2014省级收入12.2（更新后）" xfId="1617"/>
    <cellStyle name="差_总人口_2014省级收入及财力12.12（更新后）" xfId="1618"/>
    <cellStyle name="差_总人口_财力性转移支付2010年预算参考数" xfId="1619"/>
    <cellStyle name="差_总人口_省级财力12.12" xfId="1620"/>
    <cellStyle name="常" xfId="1621"/>
    <cellStyle name="常规 10" xfId="1622"/>
    <cellStyle name="常规 10 2" xfId="1623"/>
    <cellStyle name="常规 10_2020年预算草案市本级表格预算部分" xfId="1624"/>
    <cellStyle name="常规 11" xfId="1625"/>
    <cellStyle name="常规 11 2" xfId="1626"/>
    <cellStyle name="常规 11 2 2" xfId="1627"/>
    <cellStyle name="常规 11 2 3" xfId="1628"/>
    <cellStyle name="常规 11 2_2012年结算与财力5.3" xfId="1629"/>
    <cellStyle name="常规 11 3" xfId="1630"/>
    <cellStyle name="常规 11 4" xfId="1631"/>
    <cellStyle name="常规 11 5" xfId="1632"/>
    <cellStyle name="常规 11_02支出需求及缺口县测算情况" xfId="1633"/>
    <cellStyle name="常规 12" xfId="1634"/>
    <cellStyle name="常规 13" xfId="1635"/>
    <cellStyle name="常规 13 2" xfId="1636"/>
    <cellStyle name="常规 13_2017年预算草案（债务）" xfId="1637"/>
    <cellStyle name="常规 14" xfId="1638"/>
    <cellStyle name="常规 15" xfId="1639"/>
    <cellStyle name="常规 15 2" xfId="1640"/>
    <cellStyle name="常规 15_1.3日 2017年预算草案 - 副本" xfId="1641"/>
    <cellStyle name="常规 16" xfId="1642"/>
    <cellStyle name="常规 16 2" xfId="1643"/>
    <cellStyle name="常规 16_2016年结算与财力5.17" xfId="1644"/>
    <cellStyle name="常规 17" xfId="1645"/>
    <cellStyle name="常规 18" xfId="1646"/>
    <cellStyle name="常规 19" xfId="1647"/>
    <cellStyle name="常规 2" xfId="1648"/>
    <cellStyle name="常规 2 2" xfId="1649"/>
    <cellStyle name="常规 2 2 2" xfId="1650"/>
    <cellStyle name="常规 2 2 3" xfId="1651"/>
    <cellStyle name="常规 2 2 4" xfId="1652"/>
    <cellStyle name="常规 2 2_2016年结算与财力5.17" xfId="1653"/>
    <cellStyle name="常规 2 3" xfId="1654"/>
    <cellStyle name="常规 2 3 2" xfId="1655"/>
    <cellStyle name="常规 2 3_2012年省级平衡表" xfId="1656"/>
    <cellStyle name="常规 2 4" xfId="1657"/>
    <cellStyle name="常规 2 5" xfId="1658"/>
    <cellStyle name="常规 2 6" xfId="1659"/>
    <cellStyle name="常规 2 7" xfId="1660"/>
    <cellStyle name="常规 2_2007年收支情况及2008年收支预计表(汇总表)" xfId="1661"/>
    <cellStyle name="常规 20" xfId="1662"/>
    <cellStyle name="常规 21" xfId="1663"/>
    <cellStyle name="常规 22" xfId="1664"/>
    <cellStyle name="常规 22 2" xfId="1665"/>
    <cellStyle name="常规 22_2020年预算草案市本级表格预算部分" xfId="1666"/>
    <cellStyle name="常规 23" xfId="1667"/>
    <cellStyle name="常规 23 2" xfId="1668"/>
    <cellStyle name="常规 23_5.2017省本级收入" xfId="1669"/>
    <cellStyle name="常规 24" xfId="1670"/>
    <cellStyle name="常规 25" xfId="1671"/>
    <cellStyle name="常规 26" xfId="1672"/>
    <cellStyle name="常规 27" xfId="1673"/>
    <cellStyle name="常规 28" xfId="1674"/>
    <cellStyle name="常规 29" xfId="1675"/>
    <cellStyle name="常规 3" xfId="1676"/>
    <cellStyle name="常规 3 2" xfId="1677"/>
    <cellStyle name="常规 3 2 2" xfId="1678"/>
    <cellStyle name="常规 3 2_2020年预算草案市本级表格预算部分" xfId="1679"/>
    <cellStyle name="常规 3 3" xfId="1680"/>
    <cellStyle name="常规 3 4" xfId="1681"/>
    <cellStyle name="常规 3 5" xfId="1682"/>
    <cellStyle name="常规 3_2010.10.30" xfId="1683"/>
    <cellStyle name="常规 30" xfId="1684"/>
    <cellStyle name="常规 31" xfId="1685"/>
    <cellStyle name="常规 32" xfId="1686"/>
    <cellStyle name="常规 33" xfId="1687"/>
    <cellStyle name="常规 4" xfId="1688"/>
    <cellStyle name="常规 4 2" xfId="1689"/>
    <cellStyle name="常规 4 2 2" xfId="1690"/>
    <cellStyle name="常规 4 2_2.2017全省收入" xfId="1691"/>
    <cellStyle name="常规 4 3" xfId="1692"/>
    <cellStyle name="常规 4 4" xfId="1693"/>
    <cellStyle name="常规 4 5" xfId="1694"/>
    <cellStyle name="常规 4 6" xfId="1695"/>
    <cellStyle name="常规 4_2008年横排表0721" xfId="1696"/>
    <cellStyle name="常规 5" xfId="1697"/>
    <cellStyle name="常规 5 2" xfId="1698"/>
    <cellStyle name="常规 5 3" xfId="1699"/>
    <cellStyle name="常规 5 4" xfId="1700"/>
    <cellStyle name="常规 5_2020年预算草案市本级表格预算部分" xfId="1701"/>
    <cellStyle name="常规 6" xfId="1702"/>
    <cellStyle name="常规 6 2" xfId="1703"/>
    <cellStyle name="常规 6 3" xfId="1704"/>
    <cellStyle name="常规 6 4" xfId="1705"/>
    <cellStyle name="常规 6_1.3日 2017年预算草案 - 副本" xfId="1706"/>
    <cellStyle name="常规 7" xfId="1707"/>
    <cellStyle name="常规 7 2" xfId="1708"/>
    <cellStyle name="常规 7 3" xfId="1709"/>
    <cellStyle name="常规 7_2020年预算草案市本级表格预算部分" xfId="1710"/>
    <cellStyle name="常规 8" xfId="1711"/>
    <cellStyle name="常规 9" xfId="1712"/>
    <cellStyle name="常规 9 2" xfId="1713"/>
    <cellStyle name="常规 9_2020年预算草案市本级表格预算部分" xfId="1714"/>
    <cellStyle name="常规_(汝州)excel2003版（已锁定公式）2018年地方财政预算表" xfId="1715"/>
    <cellStyle name="常规_12-29日省政府常务会议材料附件" xfId="1716"/>
    <cellStyle name="常规_12-29日省政府常务会议材料附件 2" xfId="1717"/>
    <cellStyle name="常规_2007基金预算" xfId="1718"/>
    <cellStyle name="常规_2007基金预算 2" xfId="1719"/>
    <cellStyle name="常规_2009年财力测算情况11.19人代会 2" xfId="1720"/>
    <cellStyle name="常规_2010年收入财力预测（20101011） 2" xfId="1721"/>
    <cellStyle name="常规_2010年收入财力预测（20101011） 3" xfId="1722"/>
    <cellStyle name="常规_2010年收入财力预测（20101011）_全省社会保险基金" xfId="1723"/>
    <cellStyle name="常规_2010年收入财力预测（20101011）_全省社会保险基金 2" xfId="1724"/>
    <cellStyle name="常规_2012年国有资本经营预算收支总表" xfId="1725"/>
    <cellStyle name="常规_2012年基金收支预算草案12" xfId="1726"/>
    <cellStyle name="常规_2014年公共财政支出预算表（到项级科目）" xfId="1727"/>
    <cellStyle name="常规_2016年全省社会保险基金收支预算表细化" xfId="1728"/>
    <cellStyle name="常规_2016年省本级社会保险基金收支预算表细化" xfId="1729"/>
    <cellStyle name="常规_2016年省本级社会保险基金收支预算表细化 2" xfId="1730"/>
    <cellStyle name="常规_2016年省本级社会保险基金收支预算表细化 3" xfId="1731"/>
    <cellStyle name="常规_20170103省级2017年预算情况表" xfId="1732"/>
    <cellStyle name="常规_Xl0000055" xfId="1733"/>
    <cellStyle name="常规_Xl0000068" xfId="1734"/>
    <cellStyle name="常规_附件：2012年出口退税基数及超基数上解情况表" xfId="1735"/>
    <cellStyle name="常规_河南省2011年度财政总决算生成表20120425" xfId="1736"/>
    <cellStyle name="常规_河南省2011年度财政总决算生成表20120425 2" xfId="1737"/>
    <cellStyle name="常规_全省社会保险基金" xfId="1738"/>
    <cellStyle name="常规_全省社会保险基金 2" xfId="1739"/>
    <cellStyle name="常规_省本级（省直组）" xfId="1740"/>
    <cellStyle name="常规_提供表" xfId="1741"/>
    <cellStyle name="超级链接" xfId="1742"/>
    <cellStyle name="分级显示行_1_13区汇总" xfId="1743"/>
    <cellStyle name="归盒啦_95" xfId="1744"/>
    <cellStyle name="好 2" xfId="1745"/>
    <cellStyle name="好 2 2" xfId="1746"/>
    <cellStyle name="好 2 3" xfId="1747"/>
    <cellStyle name="好 2 4" xfId="1748"/>
    <cellStyle name="好 2_3.2017全省支出" xfId="1749"/>
    <cellStyle name="好 3" xfId="1750"/>
    <cellStyle name="好 3 2" xfId="1751"/>
    <cellStyle name="好 3 3" xfId="1752"/>
    <cellStyle name="好_(财政总决算简表-2016年)收入导出数据" xfId="1753"/>
    <cellStyle name="好_00省级(打印)" xfId="1754"/>
    <cellStyle name="好_03昭通" xfId="1755"/>
    <cellStyle name="好_0502通海县" xfId="1756"/>
    <cellStyle name="好_05潍坊" xfId="1757"/>
    <cellStyle name="好_0605石屏县" xfId="1758"/>
    <cellStyle name="好_0605石屏县_2014省级收入12.2（更新后）" xfId="1759"/>
    <cellStyle name="好_0605石屏县_2014省级收入及财力12.12（更新后）" xfId="1760"/>
    <cellStyle name="好_0605石屏县_财力性转移支付2010年预算参考数" xfId="1761"/>
    <cellStyle name="好_0605石屏县_省级财力12.12" xfId="1762"/>
    <cellStyle name="好_07临沂" xfId="1763"/>
    <cellStyle name="好_09黑龙江" xfId="1764"/>
    <cellStyle name="好_09黑龙江_2014省级收入12.2（更新后）" xfId="1765"/>
    <cellStyle name="好_09黑龙江_2014省级收入及财力12.12（更新后）" xfId="1766"/>
    <cellStyle name="好_09黑龙江_财力性转移支付2010年预算参考数" xfId="1767"/>
    <cellStyle name="好_09黑龙江_省级财力12.12" xfId="1768"/>
    <cellStyle name="好_1" xfId="1769"/>
    <cellStyle name="好_1_2014省级收入12.2（更新后）" xfId="1770"/>
    <cellStyle name="好_1_2014省级收入及财力12.12（更新后）" xfId="1771"/>
    <cellStyle name="好_1_财力性转移支付2010年预算参考数" xfId="1772"/>
    <cellStyle name="好_1_省级财力12.12" xfId="1773"/>
    <cellStyle name="好_1110洱源县" xfId="1774"/>
    <cellStyle name="好_1110洱源县_2014省级收入12.2（更新后）" xfId="1775"/>
    <cellStyle name="好_1110洱源县_2014省级收入及财力12.12（更新后）" xfId="1776"/>
    <cellStyle name="好_1110洱源县_财力性转移支付2010年预算参考数" xfId="1777"/>
    <cellStyle name="好_1110洱源县_省级财力12.12" xfId="1778"/>
    <cellStyle name="好_11大理" xfId="1779"/>
    <cellStyle name="好_11大理_2014省级收入12.2（更新后）" xfId="1780"/>
    <cellStyle name="好_11大理_2014省级收入及财力12.12（更新后）" xfId="1781"/>
    <cellStyle name="好_11大理_财力性转移支付2010年预算参考数" xfId="1782"/>
    <cellStyle name="好_11大理_省级财力12.12" xfId="1783"/>
    <cellStyle name="好_12滨州" xfId="1784"/>
    <cellStyle name="好_12滨州_2014省级收入12.2（更新后）" xfId="1785"/>
    <cellStyle name="好_12滨州_2014省级收入及财力12.12（更新后）" xfId="1786"/>
    <cellStyle name="好_12滨州_财力性转移支付2010年预算参考数" xfId="1787"/>
    <cellStyle name="好_12滨州_省级财力12.12" xfId="1788"/>
    <cellStyle name="好_14安徽" xfId="1789"/>
    <cellStyle name="好_14安徽_2014省级收入12.2（更新后）" xfId="1790"/>
    <cellStyle name="好_14安徽_2014省级收入及财力12.12（更新后）" xfId="1791"/>
    <cellStyle name="好_14安徽_财力性转移支付2010年预算参考数" xfId="1792"/>
    <cellStyle name="好_14安徽_省级财力12.12" xfId="1793"/>
    <cellStyle name="好_1604月报" xfId="1794"/>
    <cellStyle name="好_2" xfId="1795"/>
    <cellStyle name="好_2.2017全省收入" xfId="1796"/>
    <cellStyle name="好_2_2014省级收入12.2（更新后）" xfId="1797"/>
    <cellStyle name="好_2_2014省级收入及财力12.12（更新后）" xfId="1798"/>
    <cellStyle name="好_2_财力性转移支付2010年预算参考数" xfId="1799"/>
    <cellStyle name="好_2_省级财力12.12" xfId="1800"/>
    <cellStyle name="好_20 2007年河南结算单" xfId="1801"/>
    <cellStyle name="好_20 2007年河南结算单 2" xfId="1802"/>
    <cellStyle name="好_20 2007年河南结算单_2013省级预算附表" xfId="1803"/>
    <cellStyle name="好_20 2007年河南结算单_2014省级收入12.2（更新后）" xfId="1804"/>
    <cellStyle name="好_20 2007年河南结算单_2014省级收入及财力12.12（更新后）" xfId="1805"/>
    <cellStyle name="好_20 2007年河南结算单_2017年预算草案（债务）" xfId="1806"/>
    <cellStyle name="好_20 2007年河南结算单_附表1-6" xfId="1807"/>
    <cellStyle name="好_20 2007年河南结算单_基金汇总" xfId="1808"/>
    <cellStyle name="好_20 2007年河南结算单_省级财力12.12" xfId="1809"/>
    <cellStyle name="好_20 2007年河南结算单_收入汇总" xfId="1810"/>
    <cellStyle name="好_20 2007年河南结算单_支出汇总" xfId="1811"/>
    <cellStyle name="好_2006年22湖南" xfId="1812"/>
    <cellStyle name="好_2006年22湖南_2014省级收入12.2（更新后）" xfId="1813"/>
    <cellStyle name="好_2006年22湖南_2014省级收入及财力12.12（更新后）" xfId="1814"/>
    <cellStyle name="好_2006年22湖南_财力性转移支付2010年预算参考数" xfId="1815"/>
    <cellStyle name="好_2006年22湖南_省级财力12.12" xfId="1816"/>
    <cellStyle name="好_2006年27重庆" xfId="1817"/>
    <cellStyle name="好_2006年27重庆_2014省级收入12.2（更新后）" xfId="1818"/>
    <cellStyle name="好_2006年27重庆_2014省级收入及财力12.12（更新后）" xfId="1819"/>
    <cellStyle name="好_2006年27重庆_财力性转移支付2010年预算参考数" xfId="1820"/>
    <cellStyle name="好_2006年27重庆_省级财力12.12" xfId="1821"/>
    <cellStyle name="好_2006年28四川" xfId="1822"/>
    <cellStyle name="好_2006年28四川_2014省级收入12.2（更新后）" xfId="1823"/>
    <cellStyle name="好_2006年28四川_2014省级收入及财力12.12（更新后）" xfId="1824"/>
    <cellStyle name="好_2006年28四川_财力性转移支付2010年预算参考数" xfId="1825"/>
    <cellStyle name="好_2006年28四川_省级财力12.12" xfId="1826"/>
    <cellStyle name="好_2006年30云南" xfId="1827"/>
    <cellStyle name="好_2006年33甘肃" xfId="1828"/>
    <cellStyle name="好_2006年34青海" xfId="1829"/>
    <cellStyle name="好_2006年34青海_2014省级收入12.2（更新后）" xfId="1830"/>
    <cellStyle name="好_2006年34青海_2014省级收入及财力12.12（更新后）" xfId="1831"/>
    <cellStyle name="好_2006年34青海_财力性转移支付2010年预算参考数" xfId="1832"/>
    <cellStyle name="好_2006年34青海_省级财力12.12" xfId="1833"/>
    <cellStyle name="好_2006年全省财力计算表（中央、决算）" xfId="1834"/>
    <cellStyle name="好_2006年水利统计指标统计表" xfId="1835"/>
    <cellStyle name="好_2006年水利统计指标统计表_2014省级收入12.2（更新后）" xfId="1836"/>
    <cellStyle name="好_2006年水利统计指标统计表_2014省级收入及财力12.12（更新后）" xfId="1837"/>
    <cellStyle name="好_2006年水利统计指标统计表_财力性转移支付2010年预算参考数" xfId="1838"/>
    <cellStyle name="好_2006年水利统计指标统计表_省级财力12.12" xfId="1839"/>
    <cellStyle name="好_2007结算与财力(6.2)" xfId="1840"/>
    <cellStyle name="好_2007结算与财力(6.2)_基金汇总" xfId="1841"/>
    <cellStyle name="好_2007结算与财力(6.2)_收入汇总" xfId="1842"/>
    <cellStyle name="好_2007结算与财力(6.2)_支出汇总" xfId="1843"/>
    <cellStyle name="好_2007年结算已定项目对账单" xfId="1844"/>
    <cellStyle name="好_2007年结算已定项目对账单 2" xfId="1845"/>
    <cellStyle name="好_2007年结算已定项目对账单_2013省级预算附表" xfId="1846"/>
    <cellStyle name="好_2007年结算已定项目对账单_2014省级收入12.2（更新后）" xfId="1847"/>
    <cellStyle name="好_2007年结算已定项目对账单_2014省级收入及财力12.12（更新后）" xfId="1848"/>
    <cellStyle name="好_2007年结算已定项目对账单_2017年预算草案（债务）" xfId="1849"/>
    <cellStyle name="好_2007年结算已定项目对账单_附表1-6" xfId="1850"/>
    <cellStyle name="好_2007年结算已定项目对账单_基金汇总" xfId="1851"/>
    <cellStyle name="好_2007年结算已定项目对账单_省级财力12.12" xfId="1852"/>
    <cellStyle name="好_2007年结算已定项目对账单_收入汇总" xfId="1853"/>
    <cellStyle name="好_2007年结算已定项目对账单_支出汇总" xfId="1854"/>
    <cellStyle name="好_2007年收支情况及2008年收支预计表(汇总表)" xfId="1855"/>
    <cellStyle name="好_2007年收支情况及2008年收支预计表(汇总表)_2014省级收入12.2（更新后）" xfId="1856"/>
    <cellStyle name="好_2007年收支情况及2008年收支预计表(汇总表)_2014省级收入及财力12.12（更新后）" xfId="1857"/>
    <cellStyle name="好_2007年收支情况及2008年收支预计表(汇总表)_财力性转移支付2010年预算参考数" xfId="1858"/>
    <cellStyle name="好_2007年收支情况及2008年收支预计表(汇总表)_省级财力12.12" xfId="1859"/>
    <cellStyle name="好_2007年一般预算支出剔除" xfId="1860"/>
    <cellStyle name="好_2007年一般预算支出剔除_2014省级收入12.2（更新后）" xfId="1861"/>
    <cellStyle name="好_2007年一般预算支出剔除_2014省级收入及财力12.12（更新后）" xfId="1862"/>
    <cellStyle name="好_2007年一般预算支出剔除_财力性转移支付2010年预算参考数" xfId="1863"/>
    <cellStyle name="好_2007年一般预算支出剔除_省级财力12.12" xfId="1864"/>
    <cellStyle name="好_2007年中央财政与河南省财政年终决算结算单" xfId="1865"/>
    <cellStyle name="好_2007年中央财政与河南省财政年终决算结算单 2" xfId="1866"/>
    <cellStyle name="好_2007年中央财政与河南省财政年终决算结算单_2013省级预算附表" xfId="1867"/>
    <cellStyle name="好_2007年中央财政与河南省财政年终决算结算单_2014省级收入12.2（更新后）" xfId="1868"/>
    <cellStyle name="好_2007年中央财政与河南省财政年终决算结算单_2014省级收入及财力12.12（更新后）" xfId="1869"/>
    <cellStyle name="好_2007年中央财政与河南省财政年终决算结算单_2017年预算草案（债务）" xfId="1870"/>
    <cellStyle name="好_2007年中央财政与河南省财政年终决算结算单_附表1-6" xfId="1871"/>
    <cellStyle name="好_2007年中央财政与河南省财政年终决算结算单_基金汇总" xfId="1872"/>
    <cellStyle name="好_2007年中央财政与河南省财政年终决算结算单_省级财力12.12" xfId="1873"/>
    <cellStyle name="好_2007年中央财政与河南省财政年终决算结算单_收入汇总" xfId="1874"/>
    <cellStyle name="好_2007年中央财政与河南省财政年终决算结算单_支出汇总" xfId="1875"/>
    <cellStyle name="好_2007一般预算支出口径剔除表" xfId="1876"/>
    <cellStyle name="好_2007一般预算支出口径剔除表_2014省级收入12.2（更新后）" xfId="1877"/>
    <cellStyle name="好_2007一般预算支出口径剔除表_2014省级收入及财力12.12（更新后）" xfId="1878"/>
    <cellStyle name="好_2007一般预算支出口径剔除表_财力性转移支付2010年预算参考数" xfId="1879"/>
    <cellStyle name="好_2007一般预算支出口径剔除表_省级财力12.12" xfId="1880"/>
    <cellStyle name="好_2008计算资料（8月11日终稿）" xfId="1881"/>
    <cellStyle name="好_2008计算资料（8月5）" xfId="1882"/>
    <cellStyle name="好_2008结算与财力(最终)" xfId="1883"/>
    <cellStyle name="好_2008经常性收入" xfId="1884"/>
    <cellStyle name="好_2008年财政收支预算草案(1.4)" xfId="1885"/>
    <cellStyle name="好_2008年财政收支预算草案(1.4) 2" xfId="1886"/>
    <cellStyle name="好_2008年财政收支预算草案(1.4)_2017年预算草案（债务）" xfId="1887"/>
    <cellStyle name="好_2008年财政收支预算草案(1.4)_基金汇总" xfId="1888"/>
    <cellStyle name="好_2008年财政收支预算草案(1.4)_收入汇总" xfId="1889"/>
    <cellStyle name="好_2008年财政收支预算草案(1.4)_支出汇总" xfId="1890"/>
    <cellStyle name="好_2008年全省汇总收支计算表" xfId="1891"/>
    <cellStyle name="好_2008年全省汇总收支计算表_2014省级收入12.2（更新后）" xfId="1892"/>
    <cellStyle name="好_2008年全省汇总收支计算表_2014省级收入及财力12.12（更新后）" xfId="1893"/>
    <cellStyle name="好_2008年全省汇总收支计算表_财力性转移支付2010年预算参考数" xfId="1894"/>
    <cellStyle name="好_2008年全省汇总收支计算表_省级财力12.12" xfId="1895"/>
    <cellStyle name="好_2008年全省人员信息" xfId="1896"/>
    <cellStyle name="好_2008年一般预算支出预计" xfId="1897"/>
    <cellStyle name="好_2008年预计支出与2007年对比" xfId="1898"/>
    <cellStyle name="好_2008年支出调整" xfId="1899"/>
    <cellStyle name="好_2008年支出调整_2014省级收入12.2（更新后）" xfId="1900"/>
    <cellStyle name="好_2008年支出调整_2014省级收入及财力12.12（更新后）" xfId="1901"/>
    <cellStyle name="好_2008年支出调整_财力性转移支付2010年预算参考数" xfId="1902"/>
    <cellStyle name="好_2008年支出调整_省级财力12.12" xfId="1903"/>
    <cellStyle name="好_2008年支出核定" xfId="1904"/>
    <cellStyle name="好_2009年财力测算情况11.19" xfId="1905"/>
    <cellStyle name="好_2009年财力测算情况11.19_基金汇总" xfId="1906"/>
    <cellStyle name="好_2009年财力测算情况11.19_收入汇总" xfId="1907"/>
    <cellStyle name="好_2009年财力测算情况11.19_支出汇总" xfId="1908"/>
    <cellStyle name="好_2009年结算（最终）" xfId="1909"/>
    <cellStyle name="好_2009年结算（最终）_基金汇总" xfId="1910"/>
    <cellStyle name="好_2009年结算（最终）_收入汇总" xfId="1911"/>
    <cellStyle name="好_2009年结算（最终）_支出汇总" xfId="1912"/>
    <cellStyle name="好_2009年省对市县转移支付测算表(9.27)" xfId="1913"/>
    <cellStyle name="好_2009年省对市县转移支付测算表(9.27)_2014省级收入12.2（更新后）" xfId="1914"/>
    <cellStyle name="好_2009年省对市县转移支付测算表(9.27)_2014省级收入及财力12.12（更新后）" xfId="1915"/>
    <cellStyle name="好_2009年省对市县转移支付测算表(9.27)_省级财力12.12" xfId="1916"/>
    <cellStyle name="好_2009年省与市县结算（最终）" xfId="1917"/>
    <cellStyle name="好_2009全省决算表（批复后）" xfId="1918"/>
    <cellStyle name="好_2010.10.30" xfId="1919"/>
    <cellStyle name="好_2010年全省供养人员" xfId="1920"/>
    <cellStyle name="好_2010年收入预测表（20091218)）" xfId="1921"/>
    <cellStyle name="好_2010年收入预测表（20091218)）_基金汇总" xfId="1922"/>
    <cellStyle name="好_2010年收入预测表（20091218)）_收入汇总" xfId="1923"/>
    <cellStyle name="好_2010年收入预测表（20091218)）_支出汇总" xfId="1924"/>
    <cellStyle name="好_2010年收入预测表（20091219)）" xfId="1925"/>
    <cellStyle name="好_2010年收入预测表（20091219)）_基金汇总" xfId="1926"/>
    <cellStyle name="好_2010年收入预测表（20091219)）_收入汇总" xfId="1927"/>
    <cellStyle name="好_2010年收入预测表（20091219)）_支出汇总" xfId="1928"/>
    <cellStyle name="好_2010年收入预测表（20091230)）" xfId="1929"/>
    <cellStyle name="好_2010年收入预测表（20091230)）_基金汇总" xfId="1930"/>
    <cellStyle name="好_2010年收入预测表（20091230)）_收入汇总" xfId="1931"/>
    <cellStyle name="好_2010年收入预测表（20091230)）_支出汇总" xfId="1932"/>
    <cellStyle name="好_2010省对市县转移支付测算表(10-21）" xfId="1933"/>
    <cellStyle name="好_2010省对市县转移支付测算表(10-21）_2014省级收入12.2（更新后）" xfId="1934"/>
    <cellStyle name="好_2010省对市县转移支付测算表(10-21）_2014省级收入及财力12.12（更新后）" xfId="1935"/>
    <cellStyle name="好_2010省对市县转移支付测算表(10-21）_省级财力12.12" xfId="1936"/>
    <cellStyle name="好_2010省级行政性收费专项收入批复" xfId="1937"/>
    <cellStyle name="好_2010省级行政性收费专项收入批复_基金汇总" xfId="1938"/>
    <cellStyle name="好_2010省级行政性收费专项收入批复_收入汇总" xfId="1939"/>
    <cellStyle name="好_2010省级行政性收费专项收入批复_支出汇总" xfId="1940"/>
    <cellStyle name="好_20111127汇报附表（8张）" xfId="1941"/>
    <cellStyle name="好_20111127汇报附表（8张）_基金汇总" xfId="1942"/>
    <cellStyle name="好_20111127汇报附表（8张）_收入汇总" xfId="1943"/>
    <cellStyle name="好_20111127汇报附表（8张）_支出汇总" xfId="1944"/>
    <cellStyle name="好_2011年全省及省级预计12-31" xfId="1945"/>
    <cellStyle name="好_2011年全省及省级预计2011-12-12" xfId="1946"/>
    <cellStyle name="好_2011年全省及省级预计2011-12-12_基金汇总" xfId="1947"/>
    <cellStyle name="好_2011年全省及省级预计2011-12-12_收入汇总" xfId="1948"/>
    <cellStyle name="好_2011年全省及省级预计2011-12-12_支出汇总" xfId="1949"/>
    <cellStyle name="好_2011年预算表格2010.12.9" xfId="1950"/>
    <cellStyle name="好_2011年预算表格2010.12.9 2" xfId="1951"/>
    <cellStyle name="好_2011年预算表格2010.12.9_2013省级预算附表" xfId="1952"/>
    <cellStyle name="好_2011年预算表格2010.12.9_2014省级收入12.2（更新后）" xfId="1953"/>
    <cellStyle name="好_2011年预算表格2010.12.9_2014省级收入及财力12.12（更新后）" xfId="1954"/>
    <cellStyle name="好_2011年预算表格2010.12.9_2017年预算草案（债务）" xfId="1955"/>
    <cellStyle name="好_2011年预算表格2010.12.9_附表1-6" xfId="1956"/>
    <cellStyle name="好_2011年预算表格2010.12.9_基金汇总" xfId="1957"/>
    <cellStyle name="好_2011年预算表格2010.12.9_省级财力12.12" xfId="1958"/>
    <cellStyle name="好_2011年预算表格2010.12.9_收入汇总" xfId="1959"/>
    <cellStyle name="好_2011年预算表格2010.12.9_支出汇总" xfId="1960"/>
    <cellStyle name="好_2011年预算大表11-26" xfId="1961"/>
    <cellStyle name="好_2011年预算大表11-26 2" xfId="1962"/>
    <cellStyle name="好_2011年预算大表11-26_2017年预算草案（债务）" xfId="1963"/>
    <cellStyle name="好_2011年预算大表11-26_基金汇总" xfId="1964"/>
    <cellStyle name="好_2011年预算大表11-26_收入汇总" xfId="1965"/>
    <cellStyle name="好_2011年预算大表11-26_支出汇总" xfId="1966"/>
    <cellStyle name="好_2012-2013年经常性收入预测（1.1新口径）" xfId="1967"/>
    <cellStyle name="好_2012年国有资本经营预算收支总表" xfId="1968"/>
    <cellStyle name="好_2012年结算与财力5.3" xfId="1969"/>
    <cellStyle name="好_2012年结余使用" xfId="1970"/>
    <cellStyle name="好_2012年省级平衡表" xfId="1971"/>
    <cellStyle name="好_2012年省级平衡简表（用）" xfId="1972"/>
    <cellStyle name="好_2012年省级一般预算收入计划" xfId="1973"/>
    <cellStyle name="好_2013省级预算附表" xfId="1974"/>
    <cellStyle name="好_20160105省级2016年预算情况表（最新）" xfId="1975"/>
    <cellStyle name="好_20160105省级2016年预算情况表（最新） 2" xfId="1976"/>
    <cellStyle name="好_20160105省级2016年预算情况表（最新）_2017年预算草案（债务）" xfId="1977"/>
    <cellStyle name="好_20160105省级2016年预算情况表（最新）_基金汇总" xfId="1978"/>
    <cellStyle name="好_20160105省级2016年预算情况表（最新）_收入汇总" xfId="1979"/>
    <cellStyle name="好_20160105省级2016年预算情况表（最新）_支出汇总" xfId="1980"/>
    <cellStyle name="好_20161017---核定基数定表" xfId="1981"/>
    <cellStyle name="好_2016-2017全省国资预算" xfId="1982"/>
    <cellStyle name="好_2016年财政专项清理表" xfId="1983"/>
    <cellStyle name="好_2016年财政总决算生成表全套0417 -平衡表" xfId="1984"/>
    <cellStyle name="好_2016年结算与财力5.17" xfId="1985"/>
    <cellStyle name="好_2016年预算表格（公式）" xfId="1986"/>
    <cellStyle name="好_2016年中原银行税收基数短收市县负担情况表" xfId="1987"/>
    <cellStyle name="好_2016省级收入1.3" xfId="1988"/>
    <cellStyle name="好_20170103省级2017年预算情况表" xfId="1989"/>
    <cellStyle name="好_20171126--2018年省级收入预算（打印）" xfId="1990"/>
    <cellStyle name="好_2017年预算草案（债务）" xfId="1991"/>
    <cellStyle name="好_20河南" xfId="1992"/>
    <cellStyle name="好_20河南(财政部2010年县级基本财力测算数据)" xfId="1993"/>
    <cellStyle name="好_20河南(财政部2010年县级基本财力测算数据)_2014省级收入12.2（更新后）" xfId="1994"/>
    <cellStyle name="好_20河南(财政部2010年县级基本财力测算数据)_2014省级收入及财力12.12（更新后）" xfId="1995"/>
    <cellStyle name="好_20河南(财政部2010年县级基本财力测算数据)_省级财力12.12" xfId="1996"/>
    <cellStyle name="好_20河南_2014省级收入12.2（更新后）" xfId="1997"/>
    <cellStyle name="好_20河南_2014省级收入及财力12.12（更新后）" xfId="1998"/>
    <cellStyle name="好_20河南_财力性转移支付2010年预算参考数" xfId="1999"/>
    <cellStyle name="好_20河南_省级财力12.12" xfId="2000"/>
    <cellStyle name="好_20河南省" xfId="2001"/>
    <cellStyle name="好_21.2017年全省基金收入" xfId="2002"/>
    <cellStyle name="好_22.2017年全省基金支出" xfId="2003"/>
    <cellStyle name="好_22湖南" xfId="2004"/>
    <cellStyle name="好_22湖南_2014省级收入12.2（更新后）" xfId="2005"/>
    <cellStyle name="好_22湖南_2014省级收入及财力12.12（更新后）" xfId="2006"/>
    <cellStyle name="好_22湖南_财力性转移支付2010年预算参考数" xfId="2007"/>
    <cellStyle name="好_22湖南_省级财力12.12" xfId="2008"/>
    <cellStyle name="好_27重庆" xfId="2009"/>
    <cellStyle name="好_27重庆_2014省级收入12.2（更新后）" xfId="2010"/>
    <cellStyle name="好_27重庆_2014省级收入及财力12.12（更新后）" xfId="2011"/>
    <cellStyle name="好_27重庆_财力性转移支付2010年预算参考数" xfId="2012"/>
    <cellStyle name="好_27重庆_省级财力12.12" xfId="2013"/>
    <cellStyle name="好_28四川" xfId="2014"/>
    <cellStyle name="好_28四川_2014省级收入12.2（更新后）" xfId="2015"/>
    <cellStyle name="好_28四川_2014省级收入及财力12.12（更新后）" xfId="2016"/>
    <cellStyle name="好_28四川_财力性转移支付2010年预算参考数" xfId="2017"/>
    <cellStyle name="好_28四川_省级财力12.12" xfId="2018"/>
    <cellStyle name="好_3.2017全省支出" xfId="2019"/>
    <cellStyle name="好_30云南" xfId="2020"/>
    <cellStyle name="好_30云南_1" xfId="2021"/>
    <cellStyle name="好_30云南_1_2014省级收入12.2（更新后）" xfId="2022"/>
    <cellStyle name="好_30云南_1_2014省级收入及财力12.12（更新后）" xfId="2023"/>
    <cellStyle name="好_30云南_1_财力性转移支付2010年预算参考数" xfId="2024"/>
    <cellStyle name="好_30云南_1_省级财力12.12" xfId="2025"/>
    <cellStyle name="好_33甘肃" xfId="2026"/>
    <cellStyle name="好_34青海" xfId="2027"/>
    <cellStyle name="好_34青海_1" xfId="2028"/>
    <cellStyle name="好_34青海_1_2014省级收入12.2（更新后）" xfId="2029"/>
    <cellStyle name="好_34青海_1_2014省级收入及财力12.12（更新后）" xfId="2030"/>
    <cellStyle name="好_34青海_1_财力性转移支付2010年预算参考数" xfId="2031"/>
    <cellStyle name="好_34青海_1_省级财力12.12" xfId="2032"/>
    <cellStyle name="好_34青海_2014省级收入12.2（更新后）" xfId="2033"/>
    <cellStyle name="好_34青海_2014省级收入及财力12.12（更新后）" xfId="2034"/>
    <cellStyle name="好_34青海_财力性转移支付2010年预算参考数" xfId="2035"/>
    <cellStyle name="好_34青海_省级财力12.12" xfId="2036"/>
    <cellStyle name="好_410927000_台前县" xfId="2037"/>
    <cellStyle name="好_410927000_台前县_2014省级收入12.2（更新后）" xfId="2038"/>
    <cellStyle name="好_410927000_台前县_2014省级收入及财力12.12（更新后）" xfId="2039"/>
    <cellStyle name="好_410927000_台前县_省级财力12.12" xfId="2040"/>
    <cellStyle name="好_5.2017省本级收入" xfId="2041"/>
    <cellStyle name="好_530623_2006年县级财政报表附表" xfId="2042"/>
    <cellStyle name="好_530629_2006年县级财政报表附表" xfId="2043"/>
    <cellStyle name="好_5334_2006年迪庆县级财政报表附表" xfId="2044"/>
    <cellStyle name="好_6.2017省本级支出" xfId="2045"/>
    <cellStyle name="好_Book1" xfId="2046"/>
    <cellStyle name="好_Book1_2012-2013年经常性收入预测（1.1新口径）" xfId="2047"/>
    <cellStyle name="好_Book1_2012年省级平衡简表（用）" xfId="2048"/>
    <cellStyle name="好_Book1_2013省级预算附表" xfId="2049"/>
    <cellStyle name="好_Book1_2016年结算与财力5.17" xfId="2050"/>
    <cellStyle name="好_Book1_5.2017省本级收入" xfId="2051"/>
    <cellStyle name="好_Book1_财力性转移支付2010年预算参考数" xfId="2052"/>
    <cellStyle name="好_Book1_附表1-6" xfId="2053"/>
    <cellStyle name="好_Book1_基金汇总" xfId="2054"/>
    <cellStyle name="好_Book1_收入汇总" xfId="2055"/>
    <cellStyle name="好_Book1_支出汇总" xfId="2056"/>
    <cellStyle name="好_Book2" xfId="2057"/>
    <cellStyle name="好_Book2_2014省级收入12.2（更新后）" xfId="2058"/>
    <cellStyle name="好_Book2_2014省级收入及财力12.12（更新后）" xfId="2059"/>
    <cellStyle name="好_Book2_财力性转移支付2010年预算参考数" xfId="2060"/>
    <cellStyle name="好_Book2_省级财力12.12" xfId="2061"/>
    <cellStyle name="好_gdp" xfId="2062"/>
    <cellStyle name="好_M01-2(州市补助收入)" xfId="2063"/>
    <cellStyle name="好_material report in Jul" xfId="2064"/>
    <cellStyle name="好_material report in Jun" xfId="2065"/>
    <cellStyle name="好_material report in May" xfId="2066"/>
    <cellStyle name="好_Material reprot In Apr (2)" xfId="2067"/>
    <cellStyle name="好_Material reprot In Dec" xfId="2068"/>
    <cellStyle name="好_Material reprot In Dec (3)" xfId="2069"/>
    <cellStyle name="好_Material reprot In Feb (2)" xfId="2070"/>
    <cellStyle name="好_Material reprot In Mar" xfId="2071"/>
    <cellStyle name="好_Sheet1" xfId="2072"/>
    <cellStyle name="好_Sheet1_1" xfId="2073"/>
    <cellStyle name="好_Sheet1_2" xfId="2074"/>
    <cellStyle name="好_Sheet1_2014省级收入12.2（更新后）" xfId="2075"/>
    <cellStyle name="好_Sheet1_2014省级收入及财力12.12（更新后）" xfId="2076"/>
    <cellStyle name="好_Sheet1_Sheet2" xfId="2077"/>
    <cellStyle name="好_Sheet1_全省基金收支" xfId="2078"/>
    <cellStyle name="好_Sheet1_省级财力12.12" xfId="2079"/>
    <cellStyle name="好_Sheet1_省级收入" xfId="2080"/>
    <cellStyle name="好_Sheet1_省级支出" xfId="2081"/>
    <cellStyle name="好_Sheet2" xfId="2082"/>
    <cellStyle name="好_Sheet2_1" xfId="2083"/>
    <cellStyle name="好_Xl0000068" xfId="2084"/>
    <cellStyle name="好_Xl0000068 2" xfId="2085"/>
    <cellStyle name="好_Xl0000068_2017年预算草案（债务）" xfId="2086"/>
    <cellStyle name="好_Xl0000068_基金汇总" xfId="2087"/>
    <cellStyle name="好_Xl0000068_收入汇总" xfId="2088"/>
    <cellStyle name="好_Xl0000068_支出汇总" xfId="2089"/>
    <cellStyle name="好_Xl0000071" xfId="2090"/>
    <cellStyle name="好_Xl0000071 2" xfId="2091"/>
    <cellStyle name="好_Xl0000071_2017年预算草案（债务）" xfId="2092"/>
    <cellStyle name="好_Xl0000071_基金汇总" xfId="2093"/>
    <cellStyle name="好_Xl0000071_收入汇总" xfId="2094"/>
    <cellStyle name="好_Xl0000071_支出汇总" xfId="2095"/>
    <cellStyle name="好_Xl0000302" xfId="2096"/>
    <cellStyle name="好_Xl0000335" xfId="2097"/>
    <cellStyle name="好_Xl0000336" xfId="2098"/>
    <cellStyle name="好_安徽 缺口县区测算(地方填报)1" xfId="2099"/>
    <cellStyle name="好_安徽 缺口县区测算(地方填报)1_2014省级收入12.2（更新后）" xfId="2100"/>
    <cellStyle name="好_安徽 缺口县区测算(地方填报)1_2014省级收入及财力12.12（更新后）" xfId="2101"/>
    <cellStyle name="好_安徽 缺口县区测算(地方填报)1_财力性转移支付2010年预算参考数" xfId="2102"/>
    <cellStyle name="好_安徽 缺口县区测算(地方填报)1_省级财力12.12" xfId="2103"/>
    <cellStyle name="好_表一" xfId="2104"/>
    <cellStyle name="好_表一_2014省级收入12.2（更新后）" xfId="2105"/>
    <cellStyle name="好_表一_2014省级收入及财力12.12（更新后）" xfId="2106"/>
    <cellStyle name="好_表一_省级财力12.12" xfId="2107"/>
    <cellStyle name="好_不含人员经费系数" xfId="2108"/>
    <cellStyle name="好_不含人员经费系数_2014省级收入12.2（更新后）" xfId="2109"/>
    <cellStyle name="好_不含人员经费系数_2014省级收入及财力12.12（更新后）" xfId="2110"/>
    <cellStyle name="好_不含人员经费系数_财力性转移支付2010年预算参考数" xfId="2111"/>
    <cellStyle name="好_不含人员经费系数_省级财力12.12" xfId="2112"/>
    <cellStyle name="好_财力（李处长）" xfId="2113"/>
    <cellStyle name="好_财力（李处长）_2014省级收入12.2（更新后）" xfId="2114"/>
    <cellStyle name="好_财力（李处长）_2014省级收入及财力12.12（更新后）" xfId="2115"/>
    <cellStyle name="好_财力（李处长）_省级财力12.12" xfId="2116"/>
    <cellStyle name="好_财力差异计算表(不含非农业区)" xfId="2117"/>
    <cellStyle name="好_财力差异计算表(不含非农业区)_2014省级收入12.2（更新后）" xfId="2118"/>
    <cellStyle name="好_财力差异计算表(不含非农业区)_2014省级收入及财力12.12（更新后）" xfId="2119"/>
    <cellStyle name="好_财力差异计算表(不含非农业区)_省级财力12.12" xfId="2120"/>
    <cellStyle name="好_财政供养人员" xfId="2121"/>
    <cellStyle name="好_财政供养人员_2014省级收入12.2（更新后）" xfId="2122"/>
    <cellStyle name="好_财政供养人员_2014省级收入及财力12.12（更新后）" xfId="2123"/>
    <cellStyle name="好_财政供养人员_财力性转移支付2010年预算参考数" xfId="2124"/>
    <cellStyle name="好_财政供养人员_省级财力12.12" xfId="2125"/>
    <cellStyle name="好_财政厅编制用表（2011年报省人大）" xfId="2126"/>
    <cellStyle name="好_财政厅编制用表（2011年报省人大） 2" xfId="2127"/>
    <cellStyle name="好_财政厅编制用表（2011年报省人大）_2013省级预算附表" xfId="2128"/>
    <cellStyle name="好_财政厅编制用表（2011年报省人大）_2014省级收入12.2（更新后）" xfId="2129"/>
    <cellStyle name="好_财政厅编制用表（2011年报省人大）_2014省级收入及财力12.12（更新后）" xfId="2130"/>
    <cellStyle name="好_财政厅编制用表（2011年报省人大）_2017年预算草案（债务）" xfId="2131"/>
    <cellStyle name="好_财政厅编制用表（2011年报省人大）_附表1-6" xfId="2132"/>
    <cellStyle name="好_财政厅编制用表（2011年报省人大）_基金汇总" xfId="2133"/>
    <cellStyle name="好_财政厅编制用表（2011年报省人大）_省级财力12.12" xfId="2134"/>
    <cellStyle name="好_财政厅编制用表（2011年报省人大）_收入汇总" xfId="2135"/>
    <cellStyle name="好_财政厅编制用表（2011年报省人大）_支出汇总" xfId="2136"/>
    <cellStyle name="好_测算结果" xfId="2137"/>
    <cellStyle name="好_测算结果_2014省级收入12.2（更新后）" xfId="2138"/>
    <cellStyle name="好_测算结果_2014省级收入及财力12.12（更新后）" xfId="2139"/>
    <cellStyle name="好_测算结果_财力性转移支付2010年预算参考数" xfId="2140"/>
    <cellStyle name="好_测算结果_省级财力12.12" xfId="2141"/>
    <cellStyle name="好_测算结果汇总" xfId="2142"/>
    <cellStyle name="好_测算结果汇总_2014省级收入12.2（更新后）" xfId="2143"/>
    <cellStyle name="好_测算结果汇总_2014省级收入及财力12.12（更新后）" xfId="2144"/>
    <cellStyle name="好_测算结果汇总_财力性转移支付2010年预算参考数" xfId="2145"/>
    <cellStyle name="好_测算结果汇总_省级财力12.12" xfId="2146"/>
    <cellStyle name="好_测算总表" xfId="2147"/>
    <cellStyle name="好_测算总表_2014省级收入12.2（更新后）" xfId="2148"/>
    <cellStyle name="好_测算总表_2014省级收入及财力12.12（更新后）" xfId="2149"/>
    <cellStyle name="好_测算总表_省级财力12.12" xfId="2150"/>
    <cellStyle name="好_成本差异系数" xfId="2151"/>
    <cellStyle name="好_成本差异系数（含人口规模）" xfId="2152"/>
    <cellStyle name="好_成本差异系数（含人口规模）_2014省级收入12.2（更新后）" xfId="2153"/>
    <cellStyle name="好_成本差异系数（含人口规模）_2014省级收入及财力12.12（更新后）" xfId="2154"/>
    <cellStyle name="好_成本差异系数（含人口规模）_财力性转移支付2010年预算参考数" xfId="2155"/>
    <cellStyle name="好_成本差异系数（含人口规模）_省级财力12.12" xfId="2156"/>
    <cellStyle name="好_成本差异系数_2014省级收入12.2（更新后）" xfId="2157"/>
    <cellStyle name="好_成本差异系数_2014省级收入及财力12.12（更新后）" xfId="2158"/>
    <cellStyle name="好_成本差异系数_财力性转移支付2010年预算参考数" xfId="2159"/>
    <cellStyle name="好_成本差异系数_省级财力12.12" xfId="2160"/>
    <cellStyle name="好_城建部门" xfId="2161"/>
    <cellStyle name="好_第五部分(才淼、饶永宏）" xfId="2162"/>
    <cellStyle name="好_第一部分：综合全" xfId="2163"/>
    <cellStyle name="好_电力公司增值税划转" xfId="2164"/>
    <cellStyle name="好_电力公司增值税划转_2014省级收入12.2（更新后）" xfId="2165"/>
    <cellStyle name="好_电力公司增值税划转_2014省级收入及财力12.12（更新后）" xfId="2166"/>
    <cellStyle name="好_电力公司增值税划转_省级财力12.12" xfId="2167"/>
    <cellStyle name="好_方案二" xfId="2168"/>
    <cellStyle name="好_分析缺口率" xfId="2169"/>
    <cellStyle name="好_分析缺口率_2014省级收入12.2（更新后）" xfId="2170"/>
    <cellStyle name="好_分析缺口率_2014省级收入及财力12.12（更新后）" xfId="2171"/>
    <cellStyle name="好_分析缺口率_财力性转移支付2010年预算参考数" xfId="2172"/>
    <cellStyle name="好_分析缺口率_省级财力12.12" xfId="2173"/>
    <cellStyle name="好_分县成本差异系数" xfId="2174"/>
    <cellStyle name="好_分县成本差异系数_2014省级收入12.2（更新后）" xfId="2175"/>
    <cellStyle name="好_分县成本差异系数_2014省级收入及财力12.12（更新后）" xfId="2176"/>
    <cellStyle name="好_分县成本差异系数_不含人员经费系数" xfId="2177"/>
    <cellStyle name="好_分县成本差异系数_不含人员经费系数_2014省级收入12.2（更新后）" xfId="2178"/>
    <cellStyle name="好_分县成本差异系数_不含人员经费系数_2014省级收入及财力12.12（更新后）" xfId="2179"/>
    <cellStyle name="好_分县成本差异系数_不含人员经费系数_财力性转移支付2010年预算参考数" xfId="2180"/>
    <cellStyle name="好_分县成本差异系数_不含人员经费系数_省级财力12.12" xfId="2181"/>
    <cellStyle name="好_分县成本差异系数_财力性转移支付2010年预算参考数" xfId="2182"/>
    <cellStyle name="好_分县成本差异系数_民生政策最低支出需求" xfId="2183"/>
    <cellStyle name="好_分县成本差异系数_民生政策最低支出需求_2014省级收入12.2（更新后）" xfId="2184"/>
    <cellStyle name="好_分县成本差异系数_民生政策最低支出需求_2014省级收入及财力12.12（更新后）" xfId="2185"/>
    <cellStyle name="好_分县成本差异系数_民生政策最低支出需求_财力性转移支付2010年预算参考数" xfId="2186"/>
    <cellStyle name="好_分县成本差异系数_民生政策最低支出需求_省级财力12.12" xfId="2187"/>
    <cellStyle name="好_分县成本差异系数_省级财力12.12" xfId="2188"/>
    <cellStyle name="好_附表" xfId="2189"/>
    <cellStyle name="好_附表_2014省级收入12.2（更新后）" xfId="2190"/>
    <cellStyle name="好_附表_2014省级收入及财力12.12（更新后）" xfId="2191"/>
    <cellStyle name="好_附表_财力性转移支付2010年预算参考数" xfId="2192"/>
    <cellStyle name="好_附表_省级财力12.12" xfId="2193"/>
    <cellStyle name="好_附表1-6" xfId="2194"/>
    <cellStyle name="好_复件 2012年地方财政公共预算分级平衡情况表" xfId="2195"/>
    <cellStyle name="好_复件 2012年地方财政公共预算分级平衡情况表（5" xfId="2196"/>
    <cellStyle name="好_复件 复件 2010年预算表格－2010-03-26-（含表间 公式）" xfId="2197"/>
    <cellStyle name="好_复件 复件 2010年预算表格－2010-03-26-（含表间 公式）_2014省级收入12.2（更新后）" xfId="2198"/>
    <cellStyle name="好_复件 复件 2010年预算表格－2010-03-26-（含表间 公式）_2014省级收入及财力12.12（更新后）" xfId="2199"/>
    <cellStyle name="好_复件 复件 2010年预算表格－2010-03-26-（含表间 公式）_省级财力12.12" xfId="2200"/>
    <cellStyle name="好_国有资本经营预算（2011年报省人大）" xfId="2201"/>
    <cellStyle name="好_国有资本经营预算（2011年报省人大） 2" xfId="2202"/>
    <cellStyle name="好_国有资本经营预算（2011年报省人大）_2013省级预算附表" xfId="2203"/>
    <cellStyle name="好_国有资本经营预算（2011年报省人大）_2014省级收入12.2（更新后）" xfId="2204"/>
    <cellStyle name="好_国有资本经营预算（2011年报省人大）_2014省级收入及财力12.12（更新后）" xfId="2205"/>
    <cellStyle name="好_国有资本经营预算（2011年报省人大）_2017年预算草案（债务）" xfId="2206"/>
    <cellStyle name="好_国有资本经营预算（2011年报省人大）_附表1-6" xfId="2207"/>
    <cellStyle name="好_国有资本经营预算（2011年报省人大）_基金汇总" xfId="2208"/>
    <cellStyle name="好_国有资本经营预算（2011年报省人大）_省级财力12.12" xfId="2209"/>
    <cellStyle name="好_国有资本经营预算（2011年报省人大）_收入汇总" xfId="2210"/>
    <cellStyle name="好_国有资本经营预算（2011年报省人大）_支出汇总" xfId="2211"/>
    <cellStyle name="好_河南 缺口县区测算(地方填报)" xfId="2212"/>
    <cellStyle name="好_河南 缺口县区测算(地方填报)_2014省级收入12.2（更新后）" xfId="2213"/>
    <cellStyle name="好_河南 缺口县区测算(地方填报)_2014省级收入及财力12.12（更新后）" xfId="2214"/>
    <cellStyle name="好_河南 缺口县区测算(地方填报)_财力性转移支付2010年预算参考数" xfId="2215"/>
    <cellStyle name="好_河南 缺口县区测算(地方填报)_省级财力12.12" xfId="2216"/>
    <cellStyle name="好_河南 缺口县区测算(地方填报白)" xfId="2217"/>
    <cellStyle name="好_河南 缺口县区测算(地方填报白)_2014省级收入12.2（更新后）" xfId="2218"/>
    <cellStyle name="好_河南 缺口县区测算(地方填报白)_2014省级收入及财力12.12（更新后）" xfId="2219"/>
    <cellStyle name="好_河南 缺口县区测算(地方填报白)_财力性转移支付2010年预算参考数" xfId="2220"/>
    <cellStyle name="好_河南 缺口县区测算(地方填报白)_省级财力12.12" xfId="2221"/>
    <cellStyle name="好_河南省----2009-05-21（补充数据）" xfId="2222"/>
    <cellStyle name="好_河南省----2009-05-21（补充数据） 2" xfId="2223"/>
    <cellStyle name="好_河南省----2009-05-21（补充数据）_2013省级预算附表" xfId="2224"/>
    <cellStyle name="好_河南省----2009-05-21（补充数据）_2014省级收入12.2（更新后）" xfId="2225"/>
    <cellStyle name="好_河南省----2009-05-21（补充数据）_2014省级收入及财力12.12（更新后）" xfId="2226"/>
    <cellStyle name="好_河南省----2009-05-21（补充数据）_2017年预算草案（债务）" xfId="2227"/>
    <cellStyle name="好_河南省----2009-05-21（补充数据）_附表1-6" xfId="2228"/>
    <cellStyle name="好_河南省----2009-05-21（补充数据）_基金汇总" xfId="2229"/>
    <cellStyle name="好_河南省----2009-05-21（补充数据）_省级财力12.12" xfId="2230"/>
    <cellStyle name="好_河南省----2009-05-21（补充数据）_收入汇总" xfId="2231"/>
    <cellStyle name="好_河南省----2009-05-21（补充数据）_支出汇总" xfId="2232"/>
    <cellStyle name="好_河南省农村义务教育教师绩效工资测算表8-12" xfId="2233"/>
    <cellStyle name="好_河南省农村义务教育教师绩效工资测算表8-12_2014省级收入12.2（更新后）" xfId="2234"/>
    <cellStyle name="好_河南省农村义务教育教师绩效工资测算表8-12_2014省级收入及财力12.12（更新后）" xfId="2235"/>
    <cellStyle name="好_河南省农村义务教育教师绩效工资测算表8-12_省级财力12.12" xfId="2236"/>
    <cellStyle name="好_核定人数对比" xfId="2237"/>
    <cellStyle name="好_核定人数对比_2014省级收入12.2（更新后）" xfId="2238"/>
    <cellStyle name="好_核定人数对比_2014省级收入及财力12.12（更新后）" xfId="2239"/>
    <cellStyle name="好_核定人数对比_财力性转移支付2010年预算参考数" xfId="2240"/>
    <cellStyle name="好_核定人数对比_省级财力12.12" xfId="2241"/>
    <cellStyle name="好_核定人数下发表" xfId="2242"/>
    <cellStyle name="好_核定人数下发表_2014省级收入12.2（更新后）" xfId="2243"/>
    <cellStyle name="好_核定人数下发表_2014省级收入及财力12.12（更新后）" xfId="2244"/>
    <cellStyle name="好_核定人数下发表_财力性转移支付2010年预算参考数" xfId="2245"/>
    <cellStyle name="好_核定人数下发表_省级财力12.12" xfId="2246"/>
    <cellStyle name="好_汇总" xfId="2247"/>
    <cellStyle name="好_汇总_2014省级收入12.2（更新后）" xfId="2248"/>
    <cellStyle name="好_汇总_2014省级收入及财力12.12（更新后）" xfId="2249"/>
    <cellStyle name="好_汇总_财力性转移支付2010年预算参考数" xfId="2250"/>
    <cellStyle name="好_汇总_省级财力12.12" xfId="2251"/>
    <cellStyle name="好_汇总表" xfId="2252"/>
    <cellStyle name="好_汇总表_2014省级收入12.2（更新后）" xfId="2253"/>
    <cellStyle name="好_汇总表_2014省级收入及财力12.12（更新后）" xfId="2254"/>
    <cellStyle name="好_汇总表_财力性转移支付2010年预算参考数" xfId="2255"/>
    <cellStyle name="好_汇总表_省级财力12.12" xfId="2256"/>
    <cellStyle name="好_汇总表4" xfId="2257"/>
    <cellStyle name="好_汇总表4_财力性转移支付2010年预算参考数" xfId="2258"/>
    <cellStyle name="好_汇总-县级财政报表附表" xfId="2259"/>
    <cellStyle name="好_基金安排表" xfId="2260"/>
    <cellStyle name="好_基金汇总" xfId="2261"/>
    <cellStyle name="好_检验表" xfId="2262"/>
    <cellStyle name="好_检验表（调整后）" xfId="2263"/>
    <cellStyle name="好_教育(按照总人口测算）—20080416" xfId="2264"/>
    <cellStyle name="好_教育(按照总人口测算）—20080416_不含人员经费系数" xfId="2265"/>
    <cellStyle name="好_教育(按照总人口测算）—20080416_不含人员经费系数_财力性转移支付2010年预算参考数" xfId="2266"/>
    <cellStyle name="好_教育(按照总人口测算）—20080416_财力性转移支付2010年预算参考数" xfId="2267"/>
    <cellStyle name="好_教育(按照总人口测算）—20080416_民生政策最低支出需求" xfId="2268"/>
    <cellStyle name="好_教育(按照总人口测算）—20080416_民生政策最低支出需求_财力性转移支付2010年预算参考数" xfId="2269"/>
    <cellStyle name="好_教育(按照总人口测算）—20080416_县市旗测算-新科目（含人口规模效应）" xfId="2270"/>
    <cellStyle name="好_教育(按照总人口测算）—20080416_县市旗测算-新科目（含人口规模效应）_财力性转移支付2010年预算参考数" xfId="2271"/>
    <cellStyle name="好_津补贴保障测算（2010.3.19）" xfId="2272"/>
    <cellStyle name="好_津补贴保障测算(5.21)" xfId="2273"/>
    <cellStyle name="好_津补贴保障测算(5.21)_基金汇总" xfId="2274"/>
    <cellStyle name="好_津补贴保障测算(5.21)_收入汇总" xfId="2275"/>
    <cellStyle name="好_津补贴保障测算(5.21)_支出汇总" xfId="2276"/>
    <cellStyle name="好_丽江汇总" xfId="2277"/>
    <cellStyle name="好_民生政策最低支出需求" xfId="2278"/>
    <cellStyle name="好_民生政策最低支出需求_财力性转移支付2010年预算参考数" xfId="2279"/>
    <cellStyle name="好_农林水和城市维护标准支出20080505－县区合计" xfId="2280"/>
    <cellStyle name="好_农林水和城市维护标准支出20080505－县区合计_不含人员经费系数" xfId="2281"/>
    <cellStyle name="好_农林水和城市维护标准支出20080505－县区合计_不含人员经费系数_财力性转移支付2010年预算参考数" xfId="2282"/>
    <cellStyle name="好_农林水和城市维护标准支出20080505－县区合计_财力性转移支付2010年预算参考数" xfId="2283"/>
    <cellStyle name="好_农林水和城市维护标准支出20080505－县区合计_民生政策最低支出需求" xfId="2284"/>
    <cellStyle name="好_农林水和城市维护标准支出20080505－县区合计_民生政策最低支出需求_财力性转移支付2010年预算参考数" xfId="2285"/>
    <cellStyle name="好_农林水和城市维护标准支出20080505－县区合计_县市旗测算-新科目（含人口规模效应）" xfId="2286"/>
    <cellStyle name="好_农林水和城市维护标准支出20080505－县区合计_县市旗测算-新科目（含人口规模效应）_财力性转移支付2010年预算参考数" xfId="2287"/>
    <cellStyle name="好_平邑" xfId="2288"/>
    <cellStyle name="好_平邑_财力性转移支付2010年预算参考数" xfId="2289"/>
    <cellStyle name="好_其他部门(按照总人口测算）—20080416" xfId="2290"/>
    <cellStyle name="好_其他部门(按照总人口测算）—20080416_不含人员经费系数" xfId="2291"/>
    <cellStyle name="好_其他部门(按照总人口测算）—20080416_不含人员经费系数_财力性转移支付2010年预算参考数" xfId="2292"/>
    <cellStyle name="好_其他部门(按照总人口测算）—20080416_财力性转移支付2010年预算参考数" xfId="2293"/>
    <cellStyle name="好_其他部门(按照总人口测算）—20080416_民生政策最低支出需求" xfId="2294"/>
    <cellStyle name="好_其他部门(按照总人口测算）—20080416_民生政策最低支出需求_财力性转移支付2010年预算参考数" xfId="2295"/>
    <cellStyle name="好_其他部门(按照总人口测算）—20080416_县市旗测算-新科目（含人口规模效应）" xfId="2296"/>
    <cellStyle name="好_其他部门(按照总人口测算）—20080416_县市旗测算-新科目（含人口规模效应）_财力性转移支付2010年预算参考数" xfId="2297"/>
    <cellStyle name="好_青海 缺口县区测算(地方填报)" xfId="2298"/>
    <cellStyle name="好_青海 缺口县区测算(地方填报)_财力性转移支付2010年预算参考数" xfId="2299"/>
    <cellStyle name="好_全省基金收入" xfId="2300"/>
    <cellStyle name="好_全省基金收支" xfId="2301"/>
    <cellStyle name="好_缺口县区测算" xfId="2302"/>
    <cellStyle name="好_缺口县区测算（11.13）" xfId="2303"/>
    <cellStyle name="好_缺口县区测算（11.13）_财力性转移支付2010年预算参考数" xfId="2304"/>
    <cellStyle name="好_缺口县区测算(按2007支出增长25%测算)" xfId="2305"/>
    <cellStyle name="好_缺口县区测算(按2007支出增长25%测算)_财力性转移支付2010年预算参考数" xfId="2306"/>
    <cellStyle name="好_缺口县区测算(按核定人数)" xfId="2307"/>
    <cellStyle name="好_缺口县区测算(按核定人数)_财力性转移支付2010年预算参考数" xfId="2308"/>
    <cellStyle name="好_缺口县区测算(财政部标准)" xfId="2309"/>
    <cellStyle name="好_缺口县区测算(财政部标准)_财力性转移支付2010年预算参考数" xfId="2310"/>
    <cellStyle name="好_缺口县区测算_财力性转移支付2010年预算参考数" xfId="2311"/>
    <cellStyle name="好_缺口消化情况" xfId="2312"/>
    <cellStyle name="好_人员工资和公用经费" xfId="2313"/>
    <cellStyle name="好_人员工资和公用经费_财力性转移支付2010年预算参考数" xfId="2314"/>
    <cellStyle name="好_人员工资和公用经费2" xfId="2315"/>
    <cellStyle name="好_人员工资和公用经费2_财力性转移支付2010年预算参考数" xfId="2316"/>
    <cellStyle name="好_人员工资和公用经费3" xfId="2317"/>
    <cellStyle name="好_人员工资和公用经费3_财力性转移支付2010年预算参考数" xfId="2318"/>
    <cellStyle name="好_山东省民生支出标准" xfId="2319"/>
    <cellStyle name="好_山东省民生支出标准_财力性转移支付2010年预算参考数" xfId="2320"/>
    <cellStyle name="好_商品交易所2006--2008年税收" xfId="2321"/>
    <cellStyle name="好_商品交易所2006--2008年税收 2" xfId="2322"/>
    <cellStyle name="好_商品交易所2006--2008年税收_2017年预算草案（债务）" xfId="2323"/>
    <cellStyle name="好_商品交易所2006--2008年税收_基金汇总" xfId="2324"/>
    <cellStyle name="好_商品交易所2006--2008年税收_收入汇总" xfId="2325"/>
    <cellStyle name="好_商品交易所2006--2008年税收_支出汇总" xfId="2326"/>
    <cellStyle name="好_省电力2008年 工作表" xfId="2327"/>
    <cellStyle name="好_省电力2008年 工作表 2" xfId="2328"/>
    <cellStyle name="好_省电力2008年 工作表_2017年预算草案（债务）" xfId="2329"/>
    <cellStyle name="好_省电力2008年 工作表_基金汇总" xfId="2330"/>
    <cellStyle name="好_省电力2008年 工作表_收入汇总" xfId="2331"/>
    <cellStyle name="好_省电力2008年 工作表_支出汇总" xfId="2332"/>
    <cellStyle name="好_省级国有资本经营预算表" xfId="2333"/>
    <cellStyle name="好_省级基金收出" xfId="2334"/>
    <cellStyle name="好_省级明细" xfId="2335"/>
    <cellStyle name="好_省级明细 2" xfId="2336"/>
    <cellStyle name="好_省级明细_1.3日 2017年预算草案 - 副本" xfId="2337"/>
    <cellStyle name="好_省级明细_2.2017全省收入" xfId="2338"/>
    <cellStyle name="好_省级明细_2016-2017全省国资预算" xfId="2339"/>
    <cellStyle name="好_省级明细_2016年预算草案" xfId="2340"/>
    <cellStyle name="好_省级明细_2016年预算草案1.13" xfId="2341"/>
    <cellStyle name="好_省级明细_2016年预算草案1.13 2" xfId="2342"/>
    <cellStyle name="好_省级明细_2016年预算草案1.13_2017年预算草案（债务）" xfId="2343"/>
    <cellStyle name="好_省级明细_2016年预算草案1.13_基金汇总" xfId="2344"/>
    <cellStyle name="好_省级明细_2016年预算草案1.13_收入汇总" xfId="2345"/>
    <cellStyle name="好_省级明细_2016年预算草案1.13_支出汇总" xfId="2346"/>
    <cellStyle name="好_省级明细_20171207-2018年预算草案" xfId="2347"/>
    <cellStyle name="好_省级明细_2017年预算草案（债务）" xfId="2348"/>
    <cellStyle name="好_省级明细_2017年预算草案1.4" xfId="2349"/>
    <cellStyle name="好_省级明细_21.2017年全省基金收入" xfId="2350"/>
    <cellStyle name="好_省级明细_23" xfId="2351"/>
    <cellStyle name="好_省级明细_23 2" xfId="2352"/>
    <cellStyle name="好_省级明细_23_2017年预算草案（债务）" xfId="2353"/>
    <cellStyle name="好_省级明细_23_基金汇总" xfId="2354"/>
    <cellStyle name="好_省级明细_23_收入汇总" xfId="2355"/>
    <cellStyle name="好_省级明细_23_支出汇总" xfId="2356"/>
    <cellStyle name="好_省级明细_3.2017全省支出" xfId="2357"/>
    <cellStyle name="好_省级明细_5.2017省本级收入" xfId="2358"/>
    <cellStyle name="好_省级明细_6.2017省本级支出" xfId="2359"/>
    <cellStyle name="好_省级明细_Book1" xfId="2360"/>
    <cellStyle name="好_省级明细_Book1 2" xfId="2361"/>
    <cellStyle name="好_省级明细_Book1_2017年预算草案（债务）" xfId="2362"/>
    <cellStyle name="好_省级明细_Book1_基金汇总" xfId="2363"/>
    <cellStyle name="好_省级明细_Book1_收入汇总" xfId="2364"/>
    <cellStyle name="好_省级明细_Book1_支出汇总" xfId="2365"/>
    <cellStyle name="好_省级明细_Book3" xfId="2366"/>
    <cellStyle name="好_省级明细_Xl0000068" xfId="2367"/>
    <cellStyle name="好_省级明细_Xl0000068 2" xfId="2368"/>
    <cellStyle name="好_省级明细_Xl0000068_2017年预算草案（债务）" xfId="2369"/>
    <cellStyle name="好_省级明细_Xl0000068_基金汇总" xfId="2370"/>
    <cellStyle name="好_省级明细_Xl0000068_收入汇总" xfId="2371"/>
    <cellStyle name="好_省级明细_Xl0000068_支出汇总" xfId="2372"/>
    <cellStyle name="好_省级明细_Xl0000071" xfId="2373"/>
    <cellStyle name="好_省级明细_Xl0000071 2" xfId="2374"/>
    <cellStyle name="好_省级明细_Xl0000071_2017年预算草案（债务）" xfId="2375"/>
    <cellStyle name="好_省级明细_Xl0000071_基金汇总" xfId="2376"/>
    <cellStyle name="好_省级明细_Xl0000071_收入汇总" xfId="2377"/>
    <cellStyle name="好_省级明细_Xl0000071_支出汇总" xfId="2378"/>
    <cellStyle name="好_省级明细_表六七" xfId="2379"/>
    <cellStyle name="好_省级明细_代编表" xfId="2380"/>
    <cellStyle name="好_省级明细_代编全省支出预算修改" xfId="2381"/>
    <cellStyle name="好_省级明细_代编全省支出预算修改 2" xfId="2382"/>
    <cellStyle name="好_省级明细_代编全省支出预算修改_2017年预算草案（债务）" xfId="2383"/>
    <cellStyle name="好_省级明细_代编全省支出预算修改_基金汇总" xfId="2384"/>
    <cellStyle name="好_省级明细_代编全省支出预算修改_收入汇总" xfId="2385"/>
    <cellStyle name="好_省级明细_代编全省支出预算修改_支出汇总" xfId="2386"/>
    <cellStyle name="好_省级明细_冬梅3" xfId="2387"/>
    <cellStyle name="好_省级明细_冬梅3 2" xfId="2388"/>
    <cellStyle name="好_省级明细_冬梅3_2017年预算草案（债务）" xfId="2389"/>
    <cellStyle name="好_省级明细_冬梅3_基金汇总" xfId="2390"/>
    <cellStyle name="好_省级明细_冬梅3_收入汇总" xfId="2391"/>
    <cellStyle name="好_省级明细_冬梅3_支出汇总" xfId="2392"/>
    <cellStyle name="好_省级明细_复件 表19（梁蕊发）" xfId="2393"/>
    <cellStyle name="好_省级明细_副本1.2" xfId="2394"/>
    <cellStyle name="好_省级明细_副本1.2 2" xfId="2395"/>
    <cellStyle name="好_省级明细_副本1.2_2017年预算草案（债务）" xfId="2396"/>
    <cellStyle name="好_省级明细_副本1.2_基金汇总" xfId="2397"/>
    <cellStyle name="好_省级明细_副本1.2_收入汇总" xfId="2398"/>
    <cellStyle name="好_省级明细_副本1.2_支出汇总" xfId="2399"/>
    <cellStyle name="好_省级明细_副本最新" xfId="2400"/>
    <cellStyle name="好_省级明细_副本最新 2" xfId="2401"/>
    <cellStyle name="好_省级明细_副本最新_2017年预算草案（债务）" xfId="2402"/>
    <cellStyle name="好_省级明细_副本最新_基金汇总" xfId="2403"/>
    <cellStyle name="好_省级明细_副本最新_收入汇总" xfId="2404"/>
    <cellStyle name="好_省级明细_副本最新_支出汇总" xfId="2405"/>
    <cellStyle name="好_省级明细_基金表" xfId="2406"/>
    <cellStyle name="好_省级明细_基金汇总" xfId="2407"/>
    <cellStyle name="好_省级明细_基金最新" xfId="2408"/>
    <cellStyle name="好_省级明细_基金最新 2" xfId="2409"/>
    <cellStyle name="好_省级明细_基金最新_2017年预算草案（债务）" xfId="2410"/>
    <cellStyle name="好_省级明细_基金最新_基金汇总" xfId="2411"/>
    <cellStyle name="好_省级明细_基金最新_收入汇总" xfId="2412"/>
    <cellStyle name="好_省级明细_基金最新_支出汇总" xfId="2413"/>
    <cellStyle name="好_省级明细_基金最终修改支出" xfId="2414"/>
    <cellStyle name="好_省级明细_梁蕊要预算局报人大2017年预算草案" xfId="2415"/>
    <cellStyle name="好_省级明细_全省收入代编最新" xfId="2416"/>
    <cellStyle name="好_省级明细_全省收入代编最新 2" xfId="2417"/>
    <cellStyle name="好_省级明细_全省收入代编最新_2017年预算草案（债务）" xfId="2418"/>
    <cellStyle name="好_省级明细_全省收入代编最新_基金汇总" xfId="2419"/>
    <cellStyle name="好_省级明细_全省收入代编最新_收入汇总" xfId="2420"/>
    <cellStyle name="好_省级明细_全省收入代编最新_支出汇总" xfId="2421"/>
    <cellStyle name="好_省级明细_全省预算代编" xfId="2422"/>
    <cellStyle name="好_省级明细_全省预算代编 2" xfId="2423"/>
    <cellStyle name="好_省级明细_全省预算代编_2017年预算草案（债务）" xfId="2424"/>
    <cellStyle name="好_省级明细_全省预算代编_基金汇总" xfId="2425"/>
    <cellStyle name="好_省级明细_全省预算代编_收入汇总" xfId="2426"/>
    <cellStyle name="好_省级明细_全省预算代编_支出汇总" xfId="2427"/>
    <cellStyle name="好_省级明细_社保2017年预算草案1.3" xfId="2428"/>
    <cellStyle name="好_省级明细_省级国有资本经营预算表" xfId="2429"/>
    <cellStyle name="好_省级明细_收入汇总" xfId="2430"/>
    <cellStyle name="好_省级明细_政府性基金人大会表格1稿" xfId="2431"/>
    <cellStyle name="好_省级明细_政府性基金人大会表格1稿 2" xfId="2432"/>
    <cellStyle name="好_省级明细_政府性基金人大会表格1稿_2017年预算草案（债务）" xfId="2433"/>
    <cellStyle name="好_省级明细_政府性基金人大会表格1稿_基金汇总" xfId="2434"/>
    <cellStyle name="好_省级明细_政府性基金人大会表格1稿_收入汇总" xfId="2435"/>
    <cellStyle name="好_省级明细_政府性基金人大会表格1稿_支出汇总" xfId="2436"/>
    <cellStyle name="好_省级明细_支出汇总" xfId="2437"/>
    <cellStyle name="好_省级收入" xfId="2438"/>
    <cellStyle name="好_省级收入_1" xfId="2439"/>
    <cellStyle name="好_省级支出" xfId="2440"/>
    <cellStyle name="好_省级支出_1" xfId="2441"/>
    <cellStyle name="好_省级支出_2" xfId="2442"/>
    <cellStyle name="好_省属监狱人员级别表(驻外)" xfId="2443"/>
    <cellStyle name="好_省属监狱人员级别表(驻外)_基金汇总" xfId="2444"/>
    <cellStyle name="好_省属监狱人员级别表(驻外)_收入汇总" xfId="2445"/>
    <cellStyle name="好_省属监狱人员级别表(驻外)_支出汇总" xfId="2446"/>
    <cellStyle name="好_市辖区测算20080510" xfId="2447"/>
    <cellStyle name="好_市辖区测算20080510_不含人员经费系数" xfId="2448"/>
    <cellStyle name="好_市辖区测算20080510_不含人员经费系数_财力性转移支付2010年预算参考数" xfId="2449"/>
    <cellStyle name="好_市辖区测算20080510_财力性转移支付2010年预算参考数" xfId="2450"/>
    <cellStyle name="好_市辖区测算20080510_民生政策最低支出需求" xfId="2451"/>
    <cellStyle name="好_市辖区测算20080510_民生政策最低支出需求_财力性转移支付2010年预算参考数" xfId="2452"/>
    <cellStyle name="好_市辖区测算20080510_县市旗测算-新科目（含人口规模效应）" xfId="2453"/>
    <cellStyle name="好_市辖区测算20080510_县市旗测算-新科目（含人口规模效应）_财力性转移支付2010年预算参考数" xfId="2454"/>
    <cellStyle name="好_市辖区测算-新科目（20080626）" xfId="2455"/>
    <cellStyle name="好_市辖区测算-新科目（20080626）_不含人员经费系数" xfId="2456"/>
    <cellStyle name="好_市辖区测算-新科目（20080626）_不含人员经费系数_财力性转移支付2010年预算参考数" xfId="2457"/>
    <cellStyle name="好_市辖区测算-新科目（20080626）_财力性转移支付2010年预算参考数" xfId="2458"/>
    <cellStyle name="好_市辖区测算-新科目（20080626）_民生政策最低支出需求" xfId="2459"/>
    <cellStyle name="好_市辖区测算-新科目（20080626）_民生政策最低支出需求_财力性转移支付2010年预算参考数" xfId="2460"/>
    <cellStyle name="好_市辖区测算-新科目（20080626）_县市旗测算-新科目（含人口规模效应）" xfId="2461"/>
    <cellStyle name="好_市辖区测算-新科目（20080626）_县市旗测算-新科目（含人口规模效应）_财力性转移支付2010年预算参考数" xfId="2462"/>
    <cellStyle name="好_收入汇总" xfId="2463"/>
    <cellStyle name="好_同德" xfId="2464"/>
    <cellStyle name="好_同德_财力性转移支付2010年预算参考数" xfId="2465"/>
    <cellStyle name="好_危改资金测算" xfId="2466"/>
    <cellStyle name="好_危改资金测算_财力性转移支付2010年预算参考数" xfId="2467"/>
    <cellStyle name="好_卫生(按照总人口测算）—20080416" xfId="2468"/>
    <cellStyle name="好_卫生(按照总人口测算）—20080416_不含人员经费系数" xfId="2469"/>
    <cellStyle name="好_卫生(按照总人口测算）—20080416_不含人员经费系数_财力性转移支付2010年预算参考数" xfId="2470"/>
    <cellStyle name="好_卫生(按照总人口测算）—20080416_财力性转移支付2010年预算参考数" xfId="2471"/>
    <cellStyle name="好_卫生(按照总人口测算）—20080416_民生政策最低支出需求" xfId="2472"/>
    <cellStyle name="好_卫生(按照总人口测算）—20080416_民生政策最低支出需求_财力性转移支付2010年预算参考数" xfId="2473"/>
    <cellStyle name="好_卫生(按照总人口测算）—20080416_县市旗测算-新科目（含人口规模效应）" xfId="2474"/>
    <cellStyle name="好_卫生(按照总人口测算）—20080416_县市旗测算-新科目（含人口规模效应）_财力性转移支付2010年预算参考数" xfId="2475"/>
    <cellStyle name="好_卫生部门" xfId="2476"/>
    <cellStyle name="好_卫生部门_财力性转移支付2010年预算参考数" xfId="2477"/>
    <cellStyle name="好_文体广播部门" xfId="2478"/>
    <cellStyle name="好_文体广播事业(按照总人口测算）—20080416" xfId="2479"/>
    <cellStyle name="好_文体广播事业(按照总人口测算）—20080416_不含人员经费系数" xfId="2480"/>
    <cellStyle name="好_文体广播事业(按照总人口测算）—20080416_不含人员经费系数_财力性转移支付2010年预算参考数" xfId="2481"/>
    <cellStyle name="好_文体广播事业(按照总人口测算）—20080416_财力性转移支付2010年预算参考数" xfId="2482"/>
    <cellStyle name="好_文体广播事业(按照总人口测算）—20080416_民生政策最低支出需求" xfId="2483"/>
    <cellStyle name="好_文体广播事业(按照总人口测算）—20080416_民生政策最低支出需求_财力性转移支付2010年预算参考数" xfId="2484"/>
    <cellStyle name="好_文体广播事业(按照总人口测算）—20080416_县市旗测算-新科目（含人口规模效应）" xfId="2485"/>
    <cellStyle name="好_文体广播事业(按照总人口测算）—20080416_县市旗测算-新科目（含人口规模效应）_财力性转移支付2010年预算参考数" xfId="2486"/>
    <cellStyle name="好_下文" xfId="2487"/>
    <cellStyle name="好_下文（表）" xfId="2488"/>
    <cellStyle name="好_县区合并测算20080421" xfId="2489"/>
    <cellStyle name="好_县区合并测算20080421_不含人员经费系数" xfId="2490"/>
    <cellStyle name="好_县区合并测算20080421_不含人员经费系数_财力性转移支付2010年预算参考数" xfId="2491"/>
    <cellStyle name="好_县区合并测算20080421_财力性转移支付2010年预算参考数" xfId="2492"/>
    <cellStyle name="好_县区合并测算20080421_民生政策最低支出需求" xfId="2493"/>
    <cellStyle name="好_县区合并测算20080421_民生政策最低支出需求_财力性转移支付2010年预算参考数" xfId="2494"/>
    <cellStyle name="好_县区合并测算20080421_县市旗测算-新科目（含人口规模效应）" xfId="2495"/>
    <cellStyle name="好_县区合并测算20080421_县市旗测算-新科目（含人口规模效应）_财力性转移支付2010年预算参考数" xfId="2496"/>
    <cellStyle name="好_县区合并测算20080423(按照各省比重）" xfId="2497"/>
    <cellStyle name="好_县区合并测算20080423(按照各省比重）_不含人员经费系数" xfId="2498"/>
    <cellStyle name="好_县区合并测算20080423(按照各省比重）_不含人员经费系数_财力性转移支付2010年预算参考数" xfId="2499"/>
    <cellStyle name="好_县区合并测算20080423(按照各省比重）_财力性转移支付2010年预算参考数" xfId="2500"/>
    <cellStyle name="好_县区合并测算20080423(按照各省比重）_民生政策最低支出需求" xfId="2501"/>
    <cellStyle name="好_县区合并测算20080423(按照各省比重）_民生政策最低支出需求_财力性转移支付2010年预算参考数" xfId="2502"/>
    <cellStyle name="好_县区合并测算20080423(按照各省比重）_县市旗测算-新科目（含人口规模效应）" xfId="2503"/>
    <cellStyle name="好_县区合并测算20080423(按照各省比重）_县市旗测算-新科目（含人口规模效应）_财力性转移支付2010年预算参考数" xfId="2504"/>
    <cellStyle name="好_县市旗测算20080508" xfId="2505"/>
    <cellStyle name="好_县市旗测算20080508_不含人员经费系数" xfId="2506"/>
    <cellStyle name="好_县市旗测算20080508_不含人员经费系数_财力性转移支付2010年预算参考数" xfId="2507"/>
    <cellStyle name="好_县市旗测算20080508_财力性转移支付2010年预算参考数" xfId="2508"/>
    <cellStyle name="好_县市旗测算20080508_民生政策最低支出需求" xfId="2509"/>
    <cellStyle name="好_县市旗测算20080508_民生政策最低支出需求_财力性转移支付2010年预算参考数" xfId="2510"/>
    <cellStyle name="好_县市旗测算20080508_县市旗测算-新科目（含人口规模效应）" xfId="2511"/>
    <cellStyle name="好_县市旗测算20080508_县市旗测算-新科目（含人口规模效应）_财力性转移支付2010年预算参考数" xfId="2512"/>
    <cellStyle name="好_县市旗测算-新科目（20080626）" xfId="2513"/>
    <cellStyle name="好_县市旗测算-新科目（20080626）_不含人员经费系数" xfId="2514"/>
    <cellStyle name="好_县市旗测算-新科目（20080626）_不含人员经费系数_财力性转移支付2010年预算参考数" xfId="2515"/>
    <cellStyle name="好_县市旗测算-新科目（20080626）_财力性转移支付2010年预算参考数" xfId="2516"/>
    <cellStyle name="好_县市旗测算-新科目（20080626）_民生政策最低支出需求" xfId="2517"/>
    <cellStyle name="好_县市旗测算-新科目（20080626）_民生政策最低支出需求_财力性转移支付2010年预算参考数" xfId="2518"/>
    <cellStyle name="好_县市旗测算-新科目（20080626）_县市旗测算-新科目（含人口规模效应）" xfId="2519"/>
    <cellStyle name="好_县市旗测算-新科目（20080626）_县市旗测算-新科目（含人口规模效应）_财力性转移支付2010年预算参考数" xfId="2520"/>
    <cellStyle name="好_县市旗测算-新科目（20080627）" xfId="2521"/>
    <cellStyle name="好_县市旗测算-新科目（20080627）_不含人员经费系数" xfId="2522"/>
    <cellStyle name="好_县市旗测算-新科目（20080627）_不含人员经费系数_财力性转移支付2010年预算参考数" xfId="2523"/>
    <cellStyle name="好_县市旗测算-新科目（20080627）_财力性转移支付2010年预算参考数" xfId="2524"/>
    <cellStyle name="好_县市旗测算-新科目（20080627）_民生政策最低支出需求" xfId="2525"/>
    <cellStyle name="好_县市旗测算-新科目（20080627）_民生政策最低支出需求_财力性转移支付2010年预算参考数" xfId="2526"/>
    <cellStyle name="好_县市旗测算-新科目（20080627）_县市旗测算-新科目（含人口规模效应）" xfId="2527"/>
    <cellStyle name="好_县市旗测算-新科目（20080627）_县市旗测算-新科目（含人口规模效应）_财力性转移支付2010年预算参考数" xfId="2528"/>
    <cellStyle name="好_行政(燃修费)" xfId="2529"/>
    <cellStyle name="好_行政(燃修费)_2014省级收入12.2（更新后）" xfId="2530"/>
    <cellStyle name="好_行政(燃修费)_2014省级收入及财力12.12（更新后）" xfId="2531"/>
    <cellStyle name="好_行政(燃修费)_不含人员经费系数" xfId="2532"/>
    <cellStyle name="好_行政(燃修费)_不含人员经费系数_2014省级收入12.2（更新后）" xfId="2533"/>
    <cellStyle name="好_行政(燃修费)_不含人员经费系数_2014省级收入及财力12.12（更新后）" xfId="2534"/>
    <cellStyle name="好_行政(燃修费)_不含人员经费系数_财力性转移支付2010年预算参考数" xfId="2535"/>
    <cellStyle name="好_行政(燃修费)_不含人员经费系数_省级财力12.12" xfId="2536"/>
    <cellStyle name="好_行政(燃修费)_财力性转移支付2010年预算参考数" xfId="2537"/>
    <cellStyle name="好_行政(燃修费)_民生政策最低支出需求" xfId="2538"/>
    <cellStyle name="好_行政(燃修费)_民生政策最低支出需求_2014省级收入12.2（更新后）" xfId="2539"/>
    <cellStyle name="好_行政(燃修费)_民生政策最低支出需求_2014省级收入及财力12.12（更新后）" xfId="2540"/>
    <cellStyle name="好_行政(燃修费)_民生政策最低支出需求_财力性转移支付2010年预算参考数" xfId="2541"/>
    <cellStyle name="好_行政(燃修费)_民生政策最低支出需求_省级财力12.12" xfId="2542"/>
    <cellStyle name="好_行政(燃修费)_省级财力12.12" xfId="2543"/>
    <cellStyle name="好_行政(燃修费)_县市旗测算-新科目（含人口规模效应）" xfId="2544"/>
    <cellStyle name="好_行政(燃修费)_县市旗测算-新科目（含人口规模效应）_2014省级收入12.2（更新后）" xfId="2545"/>
    <cellStyle name="好_行政(燃修费)_县市旗测算-新科目（含人口规模效应）_2014省级收入及财力12.12（更新后）" xfId="2546"/>
    <cellStyle name="好_行政(燃修费)_县市旗测算-新科目（含人口规模效应）_财力性转移支付2010年预算参考数" xfId="2547"/>
    <cellStyle name="好_行政(燃修费)_县市旗测算-新科目（含人口规模效应）_省级财力12.12" xfId="2548"/>
    <cellStyle name="好_行政（人员）" xfId="2549"/>
    <cellStyle name="好_行政（人员）_2014省级收入12.2（更新后）" xfId="2550"/>
    <cellStyle name="好_行政（人员）_2014省级收入及财力12.12（更新后）" xfId="2551"/>
    <cellStyle name="好_行政（人员）_不含人员经费系数" xfId="2552"/>
    <cellStyle name="好_行政（人员）_不含人员经费系数_2014省级收入12.2（更新后）" xfId="2553"/>
    <cellStyle name="好_行政（人员）_不含人员经费系数_2014省级收入及财力12.12（更新后）" xfId="2554"/>
    <cellStyle name="好_行政（人员）_不含人员经费系数_财力性转移支付2010年预算参考数" xfId="2555"/>
    <cellStyle name="好_行政（人员）_不含人员经费系数_省级财力12.12" xfId="2556"/>
    <cellStyle name="好_行政（人员）_财力性转移支付2010年预算参考数" xfId="2557"/>
    <cellStyle name="好_行政（人员）_民生政策最低支出需求" xfId="2558"/>
    <cellStyle name="好_行政（人员）_民生政策最低支出需求_2014省级收入12.2（更新后）" xfId="2559"/>
    <cellStyle name="好_行政（人员）_民生政策最低支出需求_2014省级收入及财力12.12（更新后）" xfId="2560"/>
    <cellStyle name="好_行政（人员）_民生政策最低支出需求_财力性转移支付2010年预算参考数" xfId="2561"/>
    <cellStyle name="好_行政（人员）_民生政策最低支出需求_省级财力12.12" xfId="2562"/>
    <cellStyle name="好_行政（人员）_省级财力12.12" xfId="2563"/>
    <cellStyle name="好_行政（人员）_县市旗测算-新科目（含人口规模效应）" xfId="2564"/>
    <cellStyle name="好_行政（人员）_县市旗测算-新科目（含人口规模效应）_2014省级收入12.2（更新后）" xfId="2565"/>
    <cellStyle name="好_行政（人员）_县市旗测算-新科目（含人口规模效应）_2014省级收入及财力12.12（更新后）" xfId="2566"/>
    <cellStyle name="好_行政（人员）_县市旗测算-新科目（含人口规模效应）_财力性转移支付2010年预算参考数" xfId="2567"/>
    <cellStyle name="好_行政（人员）_县市旗测算-新科目（含人口规模效应）_省级财力12.12" xfId="2568"/>
    <cellStyle name="好_行政公检法测算" xfId="2569"/>
    <cellStyle name="好_行政公检法测算_2014省级收入12.2（更新后）" xfId="2570"/>
    <cellStyle name="好_行政公检法测算_2014省级收入及财力12.12（更新后）" xfId="2571"/>
    <cellStyle name="好_行政公检法测算_不含人员经费系数" xfId="2572"/>
    <cellStyle name="好_行政公检法测算_不含人员经费系数_2014省级收入12.2（更新后）" xfId="2573"/>
    <cellStyle name="好_行政公检法测算_不含人员经费系数_2014省级收入及财力12.12（更新后）" xfId="2574"/>
    <cellStyle name="好_行政公检法测算_不含人员经费系数_财力性转移支付2010年预算参考数" xfId="2575"/>
    <cellStyle name="好_行政公检法测算_不含人员经费系数_省级财力12.12" xfId="2576"/>
    <cellStyle name="好_行政公检法测算_财力性转移支付2010年预算参考数" xfId="2577"/>
    <cellStyle name="好_行政公检法测算_民生政策最低支出需求" xfId="2578"/>
    <cellStyle name="好_行政公检法测算_民生政策最低支出需求_2014省级收入12.2（更新后）" xfId="2579"/>
    <cellStyle name="好_行政公检法测算_民生政策最低支出需求_2014省级收入及财力12.12（更新后）" xfId="2580"/>
    <cellStyle name="好_行政公检法测算_民生政策最低支出需求_财力性转移支付2010年预算参考数" xfId="2581"/>
    <cellStyle name="好_行政公检法测算_民生政策最低支出需求_省级财力12.12" xfId="2582"/>
    <cellStyle name="好_行政公检法测算_省级财力12.12" xfId="2583"/>
    <cellStyle name="好_行政公检法测算_县市旗测算-新科目（含人口规模效应）" xfId="2584"/>
    <cellStyle name="好_行政公检法测算_县市旗测算-新科目（含人口规模效应）_2014省级收入12.2（更新后）" xfId="2585"/>
    <cellStyle name="好_行政公检法测算_县市旗测算-新科目（含人口规模效应）_2014省级收入及财力12.12（更新后）" xfId="2586"/>
    <cellStyle name="好_行政公检法测算_县市旗测算-新科目（含人口规模效应）_财力性转移支付2010年预算参考数" xfId="2587"/>
    <cellStyle name="好_行政公检法测算_县市旗测算-新科目（含人口规模效应）_省级财力12.12" xfId="2588"/>
    <cellStyle name="好_一般预算支出口径剔除表" xfId="2589"/>
    <cellStyle name="好_一般预算支出口径剔除表_财力性转移支付2010年预算参考数" xfId="2590"/>
    <cellStyle name="好_云南 缺口县区测算(地方填报)" xfId="2591"/>
    <cellStyle name="好_云南 缺口县区测算(地方填报)_财力性转移支付2010年预算参考数" xfId="2592"/>
    <cellStyle name="好_云南省2008年转移支付测算——州市本级考核部分及政策性测算" xfId="2593"/>
    <cellStyle name="好_云南省2008年转移支付测算——州市本级考核部分及政策性测算_财力性转移支付2010年预算参考数" xfId="2594"/>
    <cellStyle name="好_支出汇总" xfId="2595"/>
    <cellStyle name="好_中原证券2012年补助（上解）核定表" xfId="2596"/>
    <cellStyle name="好_重点民生支出需求测算表社保（农村低保）081112" xfId="2597"/>
    <cellStyle name="好_转移支付" xfId="2598"/>
    <cellStyle name="好_自行调整差异系数顺序" xfId="2599"/>
    <cellStyle name="好_自行调整差异系数顺序_财力性转移支付2010年预算参考数" xfId="2600"/>
    <cellStyle name="好_总人口" xfId="2601"/>
    <cellStyle name="好_总人口_财力性转移支付2010年预算参考数" xfId="2602"/>
    <cellStyle name="后继超级链接" xfId="2603"/>
    <cellStyle name="后继超链接" xfId="2604"/>
    <cellStyle name="汇总 2" xfId="2605"/>
    <cellStyle name="汇总 2 2" xfId="2606"/>
    <cellStyle name="汇总 2 3" xfId="2607"/>
    <cellStyle name="汇总 2 4" xfId="2608"/>
    <cellStyle name="汇总 2_1.3日 2017年预算草案 - 副本" xfId="2609"/>
    <cellStyle name="汇总 3" xfId="2610"/>
    <cellStyle name="汇总 3 2" xfId="2611"/>
    <cellStyle name="汇总 3_1.3日 2017年预算草案 - 副本" xfId="2612"/>
    <cellStyle name="汇总 4" xfId="2613"/>
    <cellStyle name="货" xfId="2614"/>
    <cellStyle name="货_NJ18-15" xfId="2615"/>
    <cellStyle name="货币 2" xfId="2616"/>
    <cellStyle name="货币[" xfId="2617"/>
    <cellStyle name="计算 2" xfId="2618"/>
    <cellStyle name="计算 2 2" xfId="2619"/>
    <cellStyle name="计算 2 3" xfId="2620"/>
    <cellStyle name="计算 2 4" xfId="2621"/>
    <cellStyle name="计算 2_1.3日 2017年预算草案 - 副本" xfId="2622"/>
    <cellStyle name="计算 3" xfId="2623"/>
    <cellStyle name="计算 3 2" xfId="2624"/>
    <cellStyle name="计算 3_1.3日 2017年预算草案 - 副本" xfId="2625"/>
    <cellStyle name="计算 4" xfId="2626"/>
    <cellStyle name="检查单元格 2" xfId="2627"/>
    <cellStyle name="检查单元格 2 2" xfId="2628"/>
    <cellStyle name="检查单元格 2 3" xfId="2629"/>
    <cellStyle name="检查单元格 2 4" xfId="2630"/>
    <cellStyle name="检查单元格 2_1.3日 2017年预算草案 - 副本" xfId="2631"/>
    <cellStyle name="检查单元格 3" xfId="2632"/>
    <cellStyle name="检查单元格 3 2" xfId="2633"/>
    <cellStyle name="检查单元格 3_1.3日 2017年预算草案 - 副本" xfId="2634"/>
    <cellStyle name="解释性文本 2" xfId="2635"/>
    <cellStyle name="解释性文本 2 2" xfId="2636"/>
    <cellStyle name="解释性文本 2 3" xfId="2637"/>
    <cellStyle name="解释性文本 3" xfId="2638"/>
    <cellStyle name="解释性文本 3 2" xfId="2639"/>
    <cellStyle name="警告文本 2" xfId="2640"/>
    <cellStyle name="警告文本 2 2" xfId="2641"/>
    <cellStyle name="警告文本 2 3" xfId="2642"/>
    <cellStyle name="警告文本 2 4" xfId="2643"/>
    <cellStyle name="警告文本 3" xfId="2644"/>
    <cellStyle name="警告文本 3 2" xfId="2645"/>
    <cellStyle name="链接单元格 2" xfId="2646"/>
    <cellStyle name="链接单元格 2 2" xfId="2647"/>
    <cellStyle name="链接单元格 2 3" xfId="2648"/>
    <cellStyle name="链接单元格 2_1.3日 2017年预算草案 - 副本" xfId="2649"/>
    <cellStyle name="链接单元格 3" xfId="2650"/>
    <cellStyle name="链接单元格 3 2" xfId="2651"/>
    <cellStyle name="链接单元格 3_1.3日 2017年预算草案 - 副本" xfId="2652"/>
    <cellStyle name="霓付 [0]_ +Foil &amp; -FOIL &amp; PAPER" xfId="2653"/>
    <cellStyle name="霓付_ +Foil &amp; -FOIL &amp; PAPER" xfId="2654"/>
    <cellStyle name="烹拳 [0]_ +Foil &amp; -FOIL &amp; PAPER" xfId="2655"/>
    <cellStyle name="烹拳_ +Foil &amp; -FOIL &amp; PAPER" xfId="2656"/>
    <cellStyle name="普通" xfId="2657"/>
    <cellStyle name="千" xfId="2658"/>
    <cellStyle name="千_NJ09-05" xfId="2659"/>
    <cellStyle name="千_NJ17-06" xfId="2660"/>
    <cellStyle name="千_NJ17-24" xfId="2661"/>
    <cellStyle name="千_NJ17-26" xfId="2662"/>
    <cellStyle name="千_NJ18-15" xfId="2663"/>
    <cellStyle name="千分位" xfId="2664"/>
    <cellStyle name="千分位[0]" xfId="2665"/>
    <cellStyle name="千分位_ 白土" xfId="2666"/>
    <cellStyle name="千位" xfId="2667"/>
    <cellStyle name="千位[" xfId="2668"/>
    <cellStyle name="千位[0]" xfId="2669"/>
    <cellStyle name="千位_(人代会用)" xfId="2670"/>
    <cellStyle name="千位分" xfId="2671"/>
    <cellStyle name="千位分隔 2" xfId="2672"/>
    <cellStyle name="千位分隔 2 2" xfId="2673"/>
    <cellStyle name="千位分隔 2 3" xfId="2674"/>
    <cellStyle name="千位分隔 3" xfId="2675"/>
    <cellStyle name="千位分隔 4" xfId="2676"/>
    <cellStyle name="千位分隔 5" xfId="2677"/>
    <cellStyle name="千位分隔[0] 2" xfId="2678"/>
    <cellStyle name="千位分隔[0] 3" xfId="2679"/>
    <cellStyle name="千位分季_新建 Microsoft Excel 工作表" xfId="2680"/>
    <cellStyle name="钎霖_4岿角利" xfId="2681"/>
    <cellStyle name="强调 1" xfId="2682"/>
    <cellStyle name="强调 2" xfId="2683"/>
    <cellStyle name="强调 3" xfId="2684"/>
    <cellStyle name="强调文字颜色 1 2" xfId="2685"/>
    <cellStyle name="强调文字颜色 1 2 2" xfId="2686"/>
    <cellStyle name="强调文字颜色 1 2 3" xfId="2687"/>
    <cellStyle name="强调文字颜色 1 2 4" xfId="2688"/>
    <cellStyle name="强调文字颜色 1 2_3.2017全省支出" xfId="2689"/>
    <cellStyle name="强调文字颜色 1 3" xfId="2690"/>
    <cellStyle name="强调文字颜色 1 3 2" xfId="2691"/>
    <cellStyle name="强调文字颜色 1 4" xfId="2692"/>
    <cellStyle name="强调文字颜色 2 2" xfId="2693"/>
    <cellStyle name="强调文字颜色 2 2 2" xfId="2694"/>
    <cellStyle name="强调文字颜色 2 2 3" xfId="2695"/>
    <cellStyle name="强调文字颜色 2 2 4" xfId="2696"/>
    <cellStyle name="强调文字颜色 2 2_3.2017全省支出" xfId="2697"/>
    <cellStyle name="强调文字颜色 2 3" xfId="2698"/>
    <cellStyle name="强调文字颜色 2 3 2" xfId="2699"/>
    <cellStyle name="强调文字颜色 3 2" xfId="2700"/>
    <cellStyle name="强调文字颜色 3 2 2" xfId="2701"/>
    <cellStyle name="强调文字颜色 3 2 3" xfId="2702"/>
    <cellStyle name="强调文字颜色 3 2 4" xfId="2703"/>
    <cellStyle name="强调文字颜色 3 2_3.2017全省支出" xfId="2704"/>
    <cellStyle name="强调文字颜色 3 3" xfId="2705"/>
    <cellStyle name="强调文字颜色 3 3 2" xfId="2706"/>
    <cellStyle name="强调文字颜色 4 2" xfId="2707"/>
    <cellStyle name="强调文字颜色 4 2 2" xfId="2708"/>
    <cellStyle name="强调文字颜色 4 2 3" xfId="2709"/>
    <cellStyle name="强调文字颜色 4 2 4" xfId="2710"/>
    <cellStyle name="强调文字颜色 4 2_3.2017全省支出" xfId="2711"/>
    <cellStyle name="强调文字颜色 4 3" xfId="2712"/>
    <cellStyle name="强调文字颜色 4 3 2" xfId="2713"/>
    <cellStyle name="强调文字颜色 4 4" xfId="2714"/>
    <cellStyle name="强调文字颜色 5 2" xfId="2715"/>
    <cellStyle name="强调文字颜色 5 2 2" xfId="2716"/>
    <cellStyle name="强调文字颜色 5 2 3" xfId="2717"/>
    <cellStyle name="强调文字颜色 5 2 4" xfId="2718"/>
    <cellStyle name="强调文字颜色 5 2_3.2017全省支出" xfId="2719"/>
    <cellStyle name="强调文字颜色 5 3" xfId="2720"/>
    <cellStyle name="强调文字颜色 5 3 2" xfId="2721"/>
    <cellStyle name="强调文字颜色 6 2" xfId="2722"/>
    <cellStyle name="强调文字颜色 6 2 2" xfId="2723"/>
    <cellStyle name="强调文字颜色 6 2 3" xfId="2724"/>
    <cellStyle name="强调文字颜色 6 2 4" xfId="2725"/>
    <cellStyle name="强调文字颜色 6 2_3.2017全省支出" xfId="2726"/>
    <cellStyle name="强调文字颜色 6 3" xfId="2727"/>
    <cellStyle name="强调文字颜色 6 3 2" xfId="2728"/>
    <cellStyle name="适中 2" xfId="2729"/>
    <cellStyle name="适中 2 2" xfId="2730"/>
    <cellStyle name="适中 2 3" xfId="2731"/>
    <cellStyle name="适中 2 4" xfId="2732"/>
    <cellStyle name="适中 2_3.2017全省支出" xfId="2733"/>
    <cellStyle name="适中 3" xfId="2734"/>
    <cellStyle name="适中 3 2" xfId="2735"/>
    <cellStyle name="输出 2" xfId="2736"/>
    <cellStyle name="输出 2 2" xfId="2737"/>
    <cellStyle name="输出 2 3" xfId="2738"/>
    <cellStyle name="输出 2 4" xfId="2739"/>
    <cellStyle name="输出 2_1.3日 2017年预算草案 - 副本" xfId="2740"/>
    <cellStyle name="输出 3" xfId="2741"/>
    <cellStyle name="输出 3 2" xfId="2742"/>
    <cellStyle name="输出 3_1.3日 2017年预算草案 - 副本" xfId="2743"/>
    <cellStyle name="输出 4" xfId="2744"/>
    <cellStyle name="输入 2" xfId="2745"/>
    <cellStyle name="输入 2 2" xfId="2746"/>
    <cellStyle name="输入 2 3" xfId="2747"/>
    <cellStyle name="输入 2 4" xfId="2748"/>
    <cellStyle name="输入 2_1.3日 2017年预算草案 - 副本" xfId="2749"/>
    <cellStyle name="输入 3" xfId="2750"/>
    <cellStyle name="输入 3 2" xfId="2751"/>
    <cellStyle name="输入 3_1.3日 2017年预算草案 - 副本" xfId="2752"/>
    <cellStyle name="数字" xfId="2753"/>
    <cellStyle name="未定义" xfId="2754"/>
    <cellStyle name="未定义 2" xfId="2755"/>
    <cellStyle name="小数" xfId="2756"/>
    <cellStyle name="样式 1" xfId="2757"/>
    <cellStyle name="样式 1 2" xfId="2758"/>
    <cellStyle name="样式 1_20170103省级2017年预算情况表" xfId="2759"/>
    <cellStyle name="注释 2" xfId="2760"/>
    <cellStyle name="注释 2 2" xfId="2761"/>
    <cellStyle name="注释 2 3" xfId="2762"/>
    <cellStyle name="注释 2 4" xfId="2763"/>
    <cellStyle name="注释 2 5" xfId="2764"/>
    <cellStyle name="注释 2 6" xfId="2765"/>
    <cellStyle name="注释 2_1.3日 2017年预算草案 - 副本" xfId="2766"/>
    <cellStyle name="注释 3" xfId="2767"/>
    <cellStyle name="注释 3 2" xfId="2768"/>
    <cellStyle name="注释 3_1.3日 2017年预算草案 - 副本" xfId="2769"/>
    <cellStyle name="콤마 [0]_BOILER-CO1" xfId="2770"/>
    <cellStyle name="콤마_BOILER-CO1" xfId="2771"/>
    <cellStyle name="통화 [0]_BOILER-CO1" xfId="2772"/>
    <cellStyle name="통화_BOILER-CO1" xfId="2773"/>
    <cellStyle name="표준_0N-HANDLING " xfId="2774"/>
    <cellStyle name="常规_4268D4A09C5B01B0E0530A0804CB4AF3" xfId="2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externalLink" Target="externalLinks/externalLink2.xml" /><Relationship Id="rId59" Type="http://schemas.openxmlformats.org/officeDocument/2006/relationships/externalLink" Target="externalLinks/externalLink3.xml" /><Relationship Id="rId60" Type="http://schemas.openxmlformats.org/officeDocument/2006/relationships/externalLink" Target="externalLinks/externalLink4.xml" /><Relationship Id="rId61" Type="http://schemas.openxmlformats.org/officeDocument/2006/relationships/externalLink" Target="externalLinks/externalLink5.xml" /><Relationship Id="rId62" Type="http://schemas.openxmlformats.org/officeDocument/2006/relationships/externalLink" Target="externalLinks/externalLink6.xml" /><Relationship Id="rId63" Type="http://schemas.openxmlformats.org/officeDocument/2006/relationships/externalLink" Target="externalLinks/externalLink7.xml" /><Relationship Id="rId64" Type="http://schemas.openxmlformats.org/officeDocument/2006/relationships/externalLink" Target="externalLinks/externalLink8.xml" /><Relationship Id="rId65" Type="http://schemas.openxmlformats.org/officeDocument/2006/relationships/externalLink" Target="externalLinks/externalLink9.xml" /><Relationship Id="rId66" Type="http://schemas.openxmlformats.org/officeDocument/2006/relationships/externalLink" Target="externalLinks/externalLink10.xml" /><Relationship Id="rId67" Type="http://schemas.openxmlformats.org/officeDocument/2006/relationships/externalLink" Target="externalLinks/externalLink11.xml" /><Relationship Id="rId68" Type="http://schemas.openxmlformats.org/officeDocument/2006/relationships/externalLink" Target="externalLinks/externalLink12.xml" /><Relationship Id="rId69" Type="http://schemas.openxmlformats.org/officeDocument/2006/relationships/externalLink" Target="externalLinks/externalLink13.xml" /><Relationship Id="rId70" Type="http://schemas.openxmlformats.org/officeDocument/2006/relationships/externalLink" Target="externalLinks/externalLink14.xml" /><Relationship Id="rId71" Type="http://schemas.openxmlformats.org/officeDocument/2006/relationships/externalLink" Target="externalLinks/externalLink15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Lenovo\Desktop\&#20154;&#20195;&#20250;&#24635;&#39044;&#31639;\&#20538;&#21153;&#31185;%202022&#24180;&#20154;&#22823;&#34920;&#26684;&#65288;&#20538;&#21153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0154;&#20195;&#20250;&#24635;&#39044;&#31639;\&#20538;&#21153;&#31185;%202022&#24180;&#20154;&#22823;&#34920;&#26684;&#65288;&#20538;&#21153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\2019&#24180;&#20154;&#20195;&#20250;&#34920;&#26684;\&#24066;&#26412;&#32423;\&#26753;&#34122;(7427EA19C852)\2017&#24180;&#39044;&#31639;&#33609;&#2669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czj\Desktop\12.14&#22791;&#20221;\2023&#24180;&#39044;&#31639;\&#19978;&#20154;&#20195;&#20250;&#36164;&#26009;\&#24635;&#39044;&#31639;\&#20538;&#21153;&#31185;\12.12%202023&#24180;&#20538;&#21153;&#31185;&#39044;&#31639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czj\Desktop\12.14&#22791;&#20221;\2023&#24180;&#39044;&#31639;\&#19978;&#20154;&#20195;&#20250;&#36164;&#26009;\&#24635;&#39044;&#31639;\&#31038;&#20445;&#31185;\2023&#24180;&#39044;&#31639;&#33609;&#26696;-&#25253;&#39044;&#3163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25919;&#24220;&#39044;&#31639;&#20844;&#24320;\&#65288;&#23450;&#29256;&#65289;&#31532;&#22235;&#36941;&#21387;&#20943;&#21518;%202023&#24180;&#19977;&#20844;&#32463;&#36153;&#27719;&#24635;&#31185;&#23460;%20-%20&#20462;&#25913;%20-%20&#21103;&#264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6412;&#32423;2022&#24180;&#22320;&#26041;&#36130;&#25919;&#39044;&#31639;&#34920;&#24453;&#23436;&#21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czj\Desktop\2021&#24180;&#24066;&#20154;&#22823;&#20250;&#34920;&#26684;&#65288;&#25913;&#2151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2019&#24180;\2019&#24180;&#20154;&#20195;&#20250;&#34920;&#26684;\&#24066;&#26412;&#32423;\&#26753;&#34122;(7427EA19C852)\2017&#24180;&#39044;&#31639;&#33609;&#2669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\2019&#24180;&#20154;&#20195;&#20250;&#34920;&#26684;\&#24066;&#26412;&#32423;\&#26753;&#34122;(7427EA19C852)\&#24066;&#21439;2017&#24180;&#30456;&#20851;&#25968;&#25454;&#32479;&#35745;&#34920;-2016&#22269;&#26377;&#36164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2020年和2021年政府一般债务余额情况表"/>
      <sheetName val="18.2021年地方政府一般债务分地区限额表"/>
      <sheetName val="31.2021年和2022年政府专项债务余额情况表"/>
      <sheetName val="32.2021年政府专项债务分地区限额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.2020年和2021年政府一般债务余额情况表"/>
      <sheetName val="18.2021年地方政府一般债务分地区限额表"/>
      <sheetName val="31.2021年和2022年政府专项债务余额情况表"/>
      <sheetName val="32.2021年政府专项债务分地区限额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.2022年和2023年政府一般债务余额情况表"/>
      <sheetName val="12.2022年地方政府一般债务分地区限额表"/>
      <sheetName val="20.2022年和2023年政府专项债务余额情况表"/>
      <sheetName val="21.2022年政府专项债务分地区限额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9.2022全市社保收支"/>
      <sheetName val="40.2022年全市社保基金结余执行表"/>
      <sheetName val="41.2022年市级社保收支"/>
      <sheetName val="42.2022市级社保收入"/>
      <sheetName val="43.2022市级社保支出"/>
      <sheetName val="44.2023年全市社保"/>
      <sheetName val="45.2023年全市社保基金结余预算表"/>
      <sheetName val="46.2023年市级社保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简表 (2)"/>
      <sheetName val="分科室情况表"/>
      <sheetName val="简表"/>
      <sheetName val="汇总2"/>
      <sheetName val="Define"/>
      <sheetName val="群团科"/>
      <sheetName val="政法科"/>
      <sheetName val="教科文"/>
      <sheetName val="科技科"/>
      <sheetName val="社保科"/>
      <sheetName val="经建科"/>
      <sheetName val="农业科"/>
      <sheetName val="生态环境科"/>
      <sheetName val="基层管理科"/>
      <sheetName val="企业科"/>
      <sheetName val="服务业科"/>
      <sheetName val="地方金融科"/>
      <sheetName val="综合科"/>
    </sheetNames>
    <sheetDataSet>
      <sheetData sheetId="3">
        <row r="9">
          <cell r="K9">
            <v>176.1</v>
          </cell>
          <cell r="N9">
            <v>140.15</v>
          </cell>
        </row>
        <row r="10">
          <cell r="K10">
            <v>568.95</v>
          </cell>
          <cell r="N10">
            <v>555.82</v>
          </cell>
        </row>
        <row r="11">
          <cell r="K11">
            <v>3730</v>
          </cell>
          <cell r="N11">
            <v>3765.499999999999</v>
          </cell>
        </row>
        <row r="12">
          <cell r="K12">
            <v>562</v>
          </cell>
          <cell r="N12">
            <v>564.38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各年度收费、罚没、专项收入.xls_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九"/>
    </sheetNames>
    <sheetDataSet>
      <sheetData sheetId="2">
        <row r="91">
          <cell r="D91">
            <v>20000</v>
          </cell>
        </row>
      </sheetData>
      <sheetData sheetId="3">
        <row r="19">
          <cell r="D19">
            <v>0</v>
          </cell>
        </row>
        <row r="24">
          <cell r="J24">
            <v>0</v>
          </cell>
        </row>
        <row r="95">
          <cell r="J95">
            <v>0</v>
          </cell>
        </row>
        <row r="115">
          <cell r="J115">
            <v>0</v>
          </cell>
        </row>
        <row r="126">
          <cell r="J126">
            <v>0</v>
          </cell>
        </row>
        <row r="172">
          <cell r="J172">
            <v>0</v>
          </cell>
        </row>
        <row r="181">
          <cell r="J181">
            <v>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2021年市本级一般公共预算收支表"/>
      <sheetName val="2.2021年市本级一般公共预算收入表"/>
      <sheetName val="3.2021年市本级一般公共预算支出表"/>
      <sheetName val="4.2021年市本级一般公共预算本级收入表"/>
      <sheetName val="5.2021年市本级一般公共预算本级支出表"/>
      <sheetName val="6.2021年市本级一般公共预算本级支出总表"/>
      <sheetName val="7.2021年市本级一般公共预算本级支出明细表"/>
      <sheetName val="8.2021年市本级一般公共预算本级基本支出表"/>
      <sheetName val="9.2021年三公经费预算表"/>
      <sheetName val="10.2021年转移支付分地区"/>
      <sheetName val="11.2021年转移支付分项目"/>
      <sheetName val="12.2021年市本级基建支出"/>
      <sheetName val="13.2020年和2021年政府一般债务余额情况表"/>
      <sheetName val="14.2020年地方政府一般债务分地区限额表"/>
      <sheetName val="15.2021年市本级政府性基金预算收支表"/>
      <sheetName val="16.2021年市本级政府性基金收入表"/>
      <sheetName val="17.2021年市本级政府性基金预算支出表"/>
      <sheetName val="18.2021年市本级政府性基金预算本级收入表"/>
      <sheetName val="19.2021年市本级政府性基金预算本级支出表"/>
      <sheetName val="20.2021年市本级政府性基金本级支出总表"/>
      <sheetName val="21.2021市本级政府性基金预算本级支出明细"/>
      <sheetName val="22.2021年政府性基金转移支付表分项目"/>
      <sheetName val="23.2021年政府性基金转移支付表分地区"/>
      <sheetName val="24.2020年政府专项债务余额情况表"/>
      <sheetName val="25.2020年政府专项债务分地区限额表"/>
      <sheetName val="26.2021年市本级国有资本经营预算收支表"/>
      <sheetName val="27.2021年市本级国有资本经营预算收入表"/>
      <sheetName val="28.2021年市本级国有资本经营预算支出表"/>
      <sheetName val="29.2021年市本级国有资本经营预算本级收入表"/>
      <sheetName val="30.2021年市本级国有资本经营预算本级支出表"/>
      <sheetName val="31.2021年国有资本经营预算转移支付分项目表"/>
      <sheetName val="32.2021年国有资本经营预算转移支付分地区表"/>
      <sheetName val="33.2021年市本级社会保险基金收支预算总表"/>
      <sheetName val="34.2021年市本级社会保险基金收入表"/>
      <sheetName val="35.2021年市本级社会保险基金支出表"/>
      <sheetName val="36.2021年市本级社会保险基金本级收入表 "/>
      <sheetName val="37.2021年市本级社会保险基金本级支出表"/>
      <sheetName val="38.2021年市本级社会保险基金结余预算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.2016年国有资本"/>
      <sheetName val="郑州市"/>
      <sheetName val="开封市"/>
      <sheetName val="洛阳市"/>
      <sheetName val="平顶山市"/>
      <sheetName val="安阳市"/>
      <sheetName val="鹤壁市"/>
      <sheetName val="新乡市"/>
      <sheetName val="焦作市"/>
      <sheetName val="濮阳市"/>
      <sheetName val="许昌市"/>
      <sheetName val="漯河市"/>
      <sheetName val="三门峡市"/>
      <sheetName val="南阳市"/>
      <sheetName val="商丘市"/>
      <sheetName val="信阳市"/>
      <sheetName val="周口市"/>
      <sheetName val="驻马店市"/>
      <sheetName val="汝州市"/>
      <sheetName val="济源市"/>
      <sheetName val="巩义"/>
      <sheetName val="兰考县"/>
      <sheetName val="滑县"/>
      <sheetName val="长垣县"/>
      <sheetName val="邓州市"/>
      <sheetName val="永城市"/>
      <sheetName val="固始县"/>
      <sheetName val="鹿邑县"/>
      <sheetName val="新蔡县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5"/>
  <sheetViews>
    <sheetView showZeros="0" tabSelected="1" workbookViewId="0" topLeftCell="A1">
      <pane xSplit="1" ySplit="4" topLeftCell="B17" activePane="bottomRight" state="frozen"/>
      <selection pane="bottomRight" activeCell="F9" sqref="F9"/>
    </sheetView>
  </sheetViews>
  <sheetFormatPr defaultColWidth="9.00390625" defaultRowHeight="14.25"/>
  <cols>
    <col min="1" max="1" width="24.50390625" style="325" customWidth="1"/>
    <col min="2" max="2" width="11.50390625" style="560" customWidth="1"/>
    <col min="3" max="3" width="24.50390625" style="325" customWidth="1"/>
    <col min="4" max="4" width="11.50390625" style="560" customWidth="1"/>
    <col min="5" max="16384" width="9.00390625" style="325" customWidth="1"/>
  </cols>
  <sheetData>
    <row r="1" spans="1:4" s="567" customFormat="1" ht="19.5" customHeight="1">
      <c r="A1" s="85" t="s">
        <v>0</v>
      </c>
      <c r="B1" s="568"/>
      <c r="D1" s="568"/>
    </row>
    <row r="2" spans="1:4" s="324" customFormat="1" ht="48.75" customHeight="1">
      <c r="A2" s="528" t="s">
        <v>1</v>
      </c>
      <c r="B2" s="528"/>
      <c r="C2" s="528"/>
      <c r="D2" s="528"/>
    </row>
    <row r="3" ht="21" customHeight="1">
      <c r="D3" s="560" t="s">
        <v>2</v>
      </c>
    </row>
    <row r="4" spans="1:4" ht="29.25" customHeight="1">
      <c r="A4" s="330" t="s">
        <v>3</v>
      </c>
      <c r="B4" s="562" t="s">
        <v>4</v>
      </c>
      <c r="C4" s="330" t="s">
        <v>3</v>
      </c>
      <c r="D4" s="562" t="s">
        <v>5</v>
      </c>
    </row>
    <row r="5" spans="1:4" ht="25.5" customHeight="1">
      <c r="A5" s="563" t="s">
        <v>6</v>
      </c>
      <c r="B5" s="564">
        <f>B6+B22</f>
        <v>2438980</v>
      </c>
      <c r="C5" s="563" t="s">
        <v>7</v>
      </c>
      <c r="D5" s="564">
        <f>SUM(D6:D28)</f>
        <v>3604851</v>
      </c>
    </row>
    <row r="6" spans="1:4" ht="25.5" customHeight="1">
      <c r="A6" s="377" t="s">
        <v>8</v>
      </c>
      <c r="B6" s="564">
        <f>SUM(B7:B21)</f>
        <v>1785140</v>
      </c>
      <c r="C6" s="535" t="s">
        <v>9</v>
      </c>
      <c r="D6" s="373">
        <v>662378</v>
      </c>
    </row>
    <row r="7" spans="1:4" ht="25.5" customHeight="1">
      <c r="A7" s="535" t="s">
        <v>10</v>
      </c>
      <c r="B7" s="373">
        <v>738637</v>
      </c>
      <c r="C7" s="535" t="s">
        <v>11</v>
      </c>
      <c r="D7" s="373">
        <v>2693</v>
      </c>
    </row>
    <row r="8" spans="1:4" ht="25.5" customHeight="1">
      <c r="A8" s="535" t="s">
        <v>12</v>
      </c>
      <c r="B8" s="373">
        <v>195467</v>
      </c>
      <c r="C8" s="535" t="s">
        <v>13</v>
      </c>
      <c r="D8" s="373">
        <v>163374</v>
      </c>
    </row>
    <row r="9" spans="1:4" ht="25.5" customHeight="1">
      <c r="A9" s="535" t="s">
        <v>14</v>
      </c>
      <c r="B9" s="373">
        <v>44319</v>
      </c>
      <c r="C9" s="535" t="s">
        <v>15</v>
      </c>
      <c r="D9" s="373">
        <v>763485</v>
      </c>
    </row>
    <row r="10" spans="1:4" ht="25.5" customHeight="1">
      <c r="A10" s="535" t="s">
        <v>16</v>
      </c>
      <c r="B10" s="373">
        <v>149689</v>
      </c>
      <c r="C10" s="535" t="s">
        <v>17</v>
      </c>
      <c r="D10" s="373">
        <v>52296</v>
      </c>
    </row>
    <row r="11" spans="1:4" ht="25.5" customHeight="1">
      <c r="A11" s="535" t="s">
        <v>18</v>
      </c>
      <c r="B11" s="373">
        <v>99194</v>
      </c>
      <c r="C11" s="535" t="s">
        <v>19</v>
      </c>
      <c r="D11" s="373">
        <v>38121</v>
      </c>
    </row>
    <row r="12" spans="1:4" ht="25.5" customHeight="1">
      <c r="A12" s="535" t="s">
        <v>20</v>
      </c>
      <c r="B12" s="373">
        <v>42425</v>
      </c>
      <c r="C12" s="535" t="s">
        <v>21</v>
      </c>
      <c r="D12" s="373">
        <v>480988</v>
      </c>
    </row>
    <row r="13" spans="1:4" ht="25.5" customHeight="1">
      <c r="A13" s="535" t="s">
        <v>22</v>
      </c>
      <c r="B13" s="373">
        <v>31861</v>
      </c>
      <c r="C13" s="535" t="s">
        <v>23</v>
      </c>
      <c r="D13" s="373">
        <v>361999</v>
      </c>
    </row>
    <row r="14" spans="1:4" ht="25.5" customHeight="1">
      <c r="A14" s="535" t="s">
        <v>24</v>
      </c>
      <c r="B14" s="373">
        <v>127551</v>
      </c>
      <c r="C14" s="535" t="s">
        <v>25</v>
      </c>
      <c r="D14" s="373">
        <v>28681</v>
      </c>
    </row>
    <row r="15" spans="1:4" ht="25.5" customHeight="1">
      <c r="A15" s="535" t="s">
        <v>26</v>
      </c>
      <c r="B15" s="373">
        <v>46883</v>
      </c>
      <c r="C15" s="535" t="s">
        <v>27</v>
      </c>
      <c r="D15" s="373">
        <v>148945</v>
      </c>
    </row>
    <row r="16" spans="1:4" ht="25.5" customHeight="1">
      <c r="A16" s="535" t="s">
        <v>28</v>
      </c>
      <c r="B16" s="373">
        <v>28966</v>
      </c>
      <c r="C16" s="535" t="s">
        <v>29</v>
      </c>
      <c r="D16" s="373">
        <v>263992</v>
      </c>
    </row>
    <row r="17" spans="1:4" ht="25.5" customHeight="1">
      <c r="A17" s="535" t="s">
        <v>30</v>
      </c>
      <c r="B17" s="373">
        <v>90136</v>
      </c>
      <c r="C17" s="535" t="s">
        <v>31</v>
      </c>
      <c r="D17" s="373">
        <f>116824-5007</f>
        <v>111817</v>
      </c>
    </row>
    <row r="18" spans="1:4" ht="25.5" customHeight="1">
      <c r="A18" s="535" t="s">
        <v>32</v>
      </c>
      <c r="B18" s="373">
        <v>168595</v>
      </c>
      <c r="C18" s="535" t="s">
        <v>33</v>
      </c>
      <c r="D18" s="373">
        <v>10057</v>
      </c>
    </row>
    <row r="19" spans="1:4" ht="25.5" customHeight="1">
      <c r="A19" s="535" t="s">
        <v>34</v>
      </c>
      <c r="B19" s="373">
        <v>7952</v>
      </c>
      <c r="C19" s="535" t="s">
        <v>35</v>
      </c>
      <c r="D19" s="373">
        <v>9931</v>
      </c>
    </row>
    <row r="20" spans="1:4" ht="25.5" customHeight="1">
      <c r="A20" s="535" t="s">
        <v>36</v>
      </c>
      <c r="B20" s="373">
        <v>13195</v>
      </c>
      <c r="C20" s="535" t="s">
        <v>37</v>
      </c>
      <c r="D20" s="373">
        <v>829</v>
      </c>
    </row>
    <row r="21" spans="1:4" ht="25.5" customHeight="1">
      <c r="A21" s="535" t="s">
        <v>38</v>
      </c>
      <c r="B21" s="373">
        <v>270</v>
      </c>
      <c r="C21" s="535" t="s">
        <v>39</v>
      </c>
      <c r="D21" s="373">
        <v>52700</v>
      </c>
    </row>
    <row r="22" spans="1:4" ht="25.5" customHeight="1">
      <c r="A22" s="377" t="s">
        <v>40</v>
      </c>
      <c r="B22" s="373">
        <f>SUM(B23:B30)</f>
        <v>653840</v>
      </c>
      <c r="C22" s="535" t="s">
        <v>41</v>
      </c>
      <c r="D22" s="373">
        <v>109065</v>
      </c>
    </row>
    <row r="23" spans="1:4" ht="25.5" customHeight="1">
      <c r="A23" s="535" t="s">
        <v>42</v>
      </c>
      <c r="B23" s="373">
        <v>126381</v>
      </c>
      <c r="C23" s="535" t="s">
        <v>43</v>
      </c>
      <c r="D23" s="373">
        <v>8890</v>
      </c>
    </row>
    <row r="24" spans="1:4" ht="25.5" customHeight="1">
      <c r="A24" s="535" t="s">
        <v>44</v>
      </c>
      <c r="B24" s="373">
        <v>153227</v>
      </c>
      <c r="C24" s="535" t="s">
        <v>45</v>
      </c>
      <c r="D24" s="373">
        <v>29270</v>
      </c>
    </row>
    <row r="25" spans="1:4" ht="25.5" customHeight="1">
      <c r="A25" s="535" t="s">
        <v>46</v>
      </c>
      <c r="B25" s="373">
        <v>62343</v>
      </c>
      <c r="C25" s="535" t="s">
        <v>47</v>
      </c>
      <c r="D25" s="373">
        <v>60280</v>
      </c>
    </row>
    <row r="26" spans="1:4" ht="25.5" customHeight="1">
      <c r="A26" s="535" t="s">
        <v>48</v>
      </c>
      <c r="B26" s="373">
        <v>53000</v>
      </c>
      <c r="C26" s="535" t="s">
        <v>49</v>
      </c>
      <c r="D26" s="373">
        <v>185276</v>
      </c>
    </row>
    <row r="27" spans="1:4" ht="25.5" customHeight="1">
      <c r="A27" s="535" t="s">
        <v>50</v>
      </c>
      <c r="B27" s="373">
        <v>193788</v>
      </c>
      <c r="C27" s="535" t="s">
        <v>51</v>
      </c>
      <c r="D27" s="373">
        <v>59683</v>
      </c>
    </row>
    <row r="28" spans="1:4" ht="25.5" customHeight="1">
      <c r="A28" s="535" t="s">
        <v>52</v>
      </c>
      <c r="B28" s="373">
        <v>4503</v>
      </c>
      <c r="C28" s="535" t="s">
        <v>53</v>
      </c>
      <c r="D28" s="373">
        <v>101</v>
      </c>
    </row>
    <row r="29" spans="1:4" ht="25.5" customHeight="1">
      <c r="A29" s="535" t="s">
        <v>54</v>
      </c>
      <c r="B29" s="373">
        <v>29864</v>
      </c>
      <c r="C29" s="535"/>
      <c r="D29" s="373"/>
    </row>
    <row r="30" spans="1:4" ht="25.5" customHeight="1">
      <c r="A30" s="535" t="s">
        <v>55</v>
      </c>
      <c r="B30" s="373">
        <v>30734</v>
      </c>
      <c r="C30" s="535"/>
      <c r="D30" s="373"/>
    </row>
    <row r="31" spans="1:4" ht="25.5" customHeight="1">
      <c r="A31" s="563" t="s">
        <v>56</v>
      </c>
      <c r="B31" s="373">
        <f>SUM(B32:B34)</f>
        <v>1571689</v>
      </c>
      <c r="C31" s="563" t="s">
        <v>57</v>
      </c>
      <c r="D31" s="373">
        <v>558756</v>
      </c>
    </row>
    <row r="32" spans="1:4" ht="25.5" customHeight="1">
      <c r="A32" s="535" t="s">
        <v>58</v>
      </c>
      <c r="B32" s="373">
        <v>118693</v>
      </c>
      <c r="C32" s="563" t="s">
        <v>59</v>
      </c>
      <c r="D32" s="373">
        <v>0</v>
      </c>
    </row>
    <row r="33" spans="1:4" ht="25.5" customHeight="1">
      <c r="A33" s="535" t="s">
        <v>60</v>
      </c>
      <c r="B33" s="373">
        <f>1426949+4421</f>
        <v>1431370</v>
      </c>
      <c r="C33" s="563" t="s">
        <v>61</v>
      </c>
      <c r="D33" s="373"/>
    </row>
    <row r="34" spans="1:4" ht="25.5" customHeight="1">
      <c r="A34" s="535" t="s">
        <v>62</v>
      </c>
      <c r="B34" s="373">
        <v>21626</v>
      </c>
      <c r="C34" s="563" t="s">
        <v>63</v>
      </c>
      <c r="D34" s="373"/>
    </row>
    <row r="35" spans="1:4" ht="25.5" customHeight="1">
      <c r="A35" s="563" t="s">
        <v>64</v>
      </c>
      <c r="B35" s="373">
        <v>80265</v>
      </c>
      <c r="C35" s="563" t="s">
        <v>65</v>
      </c>
      <c r="D35" s="373"/>
    </row>
    <row r="36" spans="1:4" ht="25.5" customHeight="1">
      <c r="A36" s="563" t="s">
        <v>66</v>
      </c>
      <c r="B36" s="373"/>
      <c r="C36" s="563" t="s">
        <v>67</v>
      </c>
      <c r="D36" s="373">
        <v>41759</v>
      </c>
    </row>
    <row r="37" spans="1:4" ht="25.5" customHeight="1">
      <c r="A37" s="563" t="s">
        <v>68</v>
      </c>
      <c r="B37" s="373">
        <f>99434-5007-4421</f>
        <v>90006</v>
      </c>
      <c r="C37" s="563"/>
      <c r="D37" s="373"/>
    </row>
    <row r="38" spans="1:4" ht="25.5" customHeight="1">
      <c r="A38" s="563" t="s">
        <v>69</v>
      </c>
      <c r="B38" s="373">
        <v>24426</v>
      </c>
      <c r="C38" s="563"/>
      <c r="D38" s="373"/>
    </row>
    <row r="39" spans="1:4" ht="25.5" customHeight="1">
      <c r="A39" s="565"/>
      <c r="B39" s="373"/>
      <c r="C39" s="565"/>
      <c r="D39" s="373"/>
    </row>
    <row r="40" spans="1:4" ht="25.5" customHeight="1">
      <c r="A40" s="559" t="s">
        <v>70</v>
      </c>
      <c r="B40" s="373">
        <f>B38+B37+B31+B5+B35</f>
        <v>4205366</v>
      </c>
      <c r="C40" s="559" t="s">
        <v>71</v>
      </c>
      <c r="D40" s="373">
        <f>D33+D32+D31+D5+D34+D36+D35</f>
        <v>4205366</v>
      </c>
    </row>
    <row r="41" spans="1:4" ht="25.5" customHeight="1">
      <c r="A41" s="566" t="s">
        <v>72</v>
      </c>
      <c r="B41" s="566"/>
      <c r="C41" s="566"/>
      <c r="D41" s="566"/>
    </row>
    <row r="42" ht="19.5" customHeight="1">
      <c r="C42" s="526"/>
    </row>
    <row r="44" ht="12.75">
      <c r="C44" s="526"/>
    </row>
    <row r="45" ht="12.75">
      <c r="C45" s="526"/>
    </row>
  </sheetData>
  <sheetProtection/>
  <mergeCells count="2">
    <mergeCell ref="A2:D2"/>
    <mergeCell ref="A41:D41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49"/>
  <sheetViews>
    <sheetView showZeros="0" workbookViewId="0" topLeftCell="A1">
      <pane xSplit="1" ySplit="4" topLeftCell="B5" activePane="bottomRight" state="frozen"/>
      <selection pane="bottomRight" activeCell="F21" sqref="F21"/>
    </sheetView>
  </sheetViews>
  <sheetFormatPr defaultColWidth="9.00390625" defaultRowHeight="21" customHeight="1"/>
  <cols>
    <col min="1" max="1" width="48.875" style="366" customWidth="1"/>
    <col min="2" max="2" width="22.875" style="366" customWidth="1"/>
    <col min="3" max="16384" width="9.00390625" style="366" customWidth="1"/>
  </cols>
  <sheetData>
    <row r="1" s="362" customFormat="1" ht="19.5" customHeight="1">
      <c r="A1" s="85" t="s">
        <v>419</v>
      </c>
    </row>
    <row r="2" spans="1:2" s="363" customFormat="1" ht="48.75" customHeight="1">
      <c r="A2" s="479" t="s">
        <v>420</v>
      </c>
      <c r="B2" s="479"/>
    </row>
    <row r="3" spans="1:2" ht="16.5" customHeight="1">
      <c r="A3" s="368"/>
      <c r="B3" s="369" t="s">
        <v>2</v>
      </c>
    </row>
    <row r="4" spans="1:2" ht="16.5" customHeight="1">
      <c r="A4" s="370" t="s">
        <v>3</v>
      </c>
      <c r="B4" s="480" t="s">
        <v>94</v>
      </c>
    </row>
    <row r="5" spans="1:2" ht="16.5" customHeight="1">
      <c r="A5" s="481" t="s">
        <v>127</v>
      </c>
      <c r="B5" s="482">
        <f>B6+B10+B21+B25+B28+B30+B32</f>
        <v>419415</v>
      </c>
    </row>
    <row r="6" spans="1:2" ht="16.5" customHeight="1">
      <c r="A6" s="483" t="s">
        <v>421</v>
      </c>
      <c r="B6" s="482">
        <f>SUM(B7:B9)</f>
        <v>164114</v>
      </c>
    </row>
    <row r="7" spans="1:2" ht="16.5" customHeight="1">
      <c r="A7" s="483" t="s">
        <v>422</v>
      </c>
      <c r="B7" s="482">
        <v>132074</v>
      </c>
    </row>
    <row r="8" spans="1:2" ht="16.5" customHeight="1">
      <c r="A8" s="483" t="s">
        <v>423</v>
      </c>
      <c r="B8" s="482">
        <v>22086</v>
      </c>
    </row>
    <row r="9" spans="1:2" ht="16.5" customHeight="1">
      <c r="A9" s="483" t="s">
        <v>424</v>
      </c>
      <c r="B9" s="482">
        <v>9954</v>
      </c>
    </row>
    <row r="10" spans="1:2" ht="16.5" customHeight="1">
      <c r="A10" s="483" t="s">
        <v>425</v>
      </c>
      <c r="B10" s="482">
        <f>SUM(B11:B20)</f>
        <v>22058</v>
      </c>
    </row>
    <row r="11" spans="1:2" ht="16.5" customHeight="1">
      <c r="A11" s="483" t="s">
        <v>426</v>
      </c>
      <c r="B11" s="482">
        <v>14642</v>
      </c>
    </row>
    <row r="12" spans="1:2" ht="16.5" customHeight="1">
      <c r="A12" s="483" t="s">
        <v>427</v>
      </c>
      <c r="B12" s="482">
        <v>95</v>
      </c>
    </row>
    <row r="13" spans="1:2" ht="16.5" customHeight="1">
      <c r="A13" s="483" t="s">
        <v>428</v>
      </c>
      <c r="B13" s="482">
        <v>67</v>
      </c>
    </row>
    <row r="14" spans="1:2" ht="16.5" customHeight="1">
      <c r="A14" s="483" t="s">
        <v>429</v>
      </c>
      <c r="B14" s="482">
        <v>308</v>
      </c>
    </row>
    <row r="15" spans="1:2" ht="16.5" customHeight="1">
      <c r="A15" s="483" t="s">
        <v>430</v>
      </c>
      <c r="B15" s="482">
        <v>276</v>
      </c>
    </row>
    <row r="16" spans="1:2" ht="16.5" customHeight="1">
      <c r="A16" s="483" t="s">
        <v>431</v>
      </c>
      <c r="B16" s="482">
        <v>116</v>
      </c>
    </row>
    <row r="17" spans="1:2" ht="16.5" customHeight="1">
      <c r="A17" s="483" t="s">
        <v>432</v>
      </c>
      <c r="B17" s="482">
        <v>0</v>
      </c>
    </row>
    <row r="18" spans="1:2" ht="16.5" customHeight="1">
      <c r="A18" s="483" t="s">
        <v>433</v>
      </c>
      <c r="B18" s="482">
        <v>2040</v>
      </c>
    </row>
    <row r="19" spans="1:2" ht="16.5" customHeight="1">
      <c r="A19" s="483" t="s">
        <v>434</v>
      </c>
      <c r="B19" s="482">
        <v>586</v>
      </c>
    </row>
    <row r="20" spans="1:2" ht="16.5" customHeight="1">
      <c r="A20" s="483" t="s">
        <v>435</v>
      </c>
      <c r="B20" s="482">
        <v>3928</v>
      </c>
    </row>
    <row r="21" spans="1:2" ht="16.5" customHeight="1">
      <c r="A21" s="483" t="s">
        <v>436</v>
      </c>
      <c r="B21" s="482">
        <f>SUM(B22:B24)</f>
        <v>34</v>
      </c>
    </row>
    <row r="22" spans="1:2" ht="16.5" customHeight="1">
      <c r="A22" s="483" t="s">
        <v>437</v>
      </c>
      <c r="B22" s="482">
        <v>16</v>
      </c>
    </row>
    <row r="23" spans="1:2" ht="16.5" customHeight="1">
      <c r="A23" s="483" t="s">
        <v>438</v>
      </c>
      <c r="B23" s="482">
        <v>18</v>
      </c>
    </row>
    <row r="24" spans="1:2" ht="16.5" customHeight="1">
      <c r="A24" s="483" t="s">
        <v>439</v>
      </c>
      <c r="B24" s="482">
        <v>0</v>
      </c>
    </row>
    <row r="25" spans="1:2" ht="16.5" customHeight="1">
      <c r="A25" s="483" t="s">
        <v>440</v>
      </c>
      <c r="B25" s="482">
        <f>SUM(B26:B27)</f>
        <v>184872</v>
      </c>
    </row>
    <row r="26" spans="1:2" ht="16.5" customHeight="1">
      <c r="A26" s="483" t="s">
        <v>441</v>
      </c>
      <c r="B26" s="482">
        <v>169665</v>
      </c>
    </row>
    <row r="27" spans="1:2" ht="16.5" customHeight="1">
      <c r="A27" s="483" t="s">
        <v>442</v>
      </c>
      <c r="B27" s="482">
        <v>15207</v>
      </c>
    </row>
    <row r="28" spans="1:2" ht="16.5" customHeight="1">
      <c r="A28" s="483" t="s">
        <v>443</v>
      </c>
      <c r="B28" s="482">
        <f>B29</f>
        <v>26</v>
      </c>
    </row>
    <row r="29" spans="1:2" ht="16.5" customHeight="1">
      <c r="A29" s="483" t="s">
        <v>444</v>
      </c>
      <c r="B29" s="482">
        <v>26</v>
      </c>
    </row>
    <row r="30" spans="1:2" ht="16.5" customHeight="1">
      <c r="A30" s="483" t="s">
        <v>445</v>
      </c>
      <c r="B30" s="482">
        <f>B31</f>
        <v>38311</v>
      </c>
    </row>
    <row r="31" spans="1:2" ht="16.5" customHeight="1">
      <c r="A31" s="483" t="s">
        <v>446</v>
      </c>
      <c r="B31" s="482">
        <v>38311</v>
      </c>
    </row>
    <row r="32" spans="1:2" ht="16.5" customHeight="1">
      <c r="A32" s="483" t="s">
        <v>447</v>
      </c>
      <c r="B32" s="482">
        <v>10000</v>
      </c>
    </row>
    <row r="33" spans="1:2" ht="16.5" customHeight="1">
      <c r="A33" s="483" t="s">
        <v>448</v>
      </c>
      <c r="B33" s="482">
        <v>10000</v>
      </c>
    </row>
    <row r="34" spans="1:2" ht="33.75" customHeight="1">
      <c r="A34" s="484" t="s">
        <v>449</v>
      </c>
      <c r="B34" s="484"/>
    </row>
    <row r="35" spans="1:2" ht="17.25" customHeight="1">
      <c r="A35" s="485"/>
      <c r="B35" s="485"/>
    </row>
    <row r="36" ht="17.25" customHeight="1">
      <c r="A36" s="485"/>
    </row>
    <row r="37" ht="17.25" customHeight="1">
      <c r="A37" s="485"/>
    </row>
    <row r="38" ht="17.25" customHeight="1">
      <c r="A38" s="485"/>
    </row>
    <row r="39" ht="17.25" customHeight="1">
      <c r="A39" s="485"/>
    </row>
    <row r="40" ht="17.25" customHeight="1">
      <c r="A40" s="485"/>
    </row>
    <row r="41" ht="17.25" customHeight="1">
      <c r="A41" s="485"/>
    </row>
    <row r="42" ht="17.25" customHeight="1">
      <c r="A42" s="485"/>
    </row>
    <row r="45" ht="21" customHeight="1">
      <c r="B45" s="485"/>
    </row>
    <row r="49" ht="21" customHeight="1">
      <c r="B49" s="485"/>
    </row>
  </sheetData>
  <sheetProtection/>
  <mergeCells count="2">
    <mergeCell ref="A2:B2"/>
    <mergeCell ref="A34:B34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4.25"/>
  <cols>
    <col min="1" max="1" width="28.00390625" style="468" customWidth="1"/>
    <col min="2" max="2" width="14.375" style="469" customWidth="1"/>
    <col min="3" max="4" width="14.375" style="468" customWidth="1"/>
    <col min="5" max="16384" width="9.00390625" style="469" customWidth="1"/>
  </cols>
  <sheetData>
    <row r="1" ht="19.5" customHeight="1">
      <c r="A1" s="85" t="s">
        <v>450</v>
      </c>
    </row>
    <row r="2" spans="1:4" s="467" customFormat="1" ht="48.75" customHeight="1">
      <c r="A2" s="293" t="s">
        <v>451</v>
      </c>
      <c r="B2" s="293"/>
      <c r="C2" s="293"/>
      <c r="D2" s="293"/>
    </row>
    <row r="3" spans="2:4" ht="18" customHeight="1">
      <c r="B3" s="470"/>
      <c r="D3" s="470" t="s">
        <v>2</v>
      </c>
    </row>
    <row r="4" spans="1:4" ht="33" customHeight="1">
      <c r="A4" s="471" t="s">
        <v>452</v>
      </c>
      <c r="B4" s="472" t="s">
        <v>453</v>
      </c>
      <c r="C4" s="472" t="s">
        <v>454</v>
      </c>
      <c r="D4" s="472" t="s">
        <v>455</v>
      </c>
    </row>
    <row r="5" spans="1:4" ht="19.5" customHeight="1">
      <c r="A5" s="473" t="s">
        <v>9</v>
      </c>
      <c r="B5" s="474">
        <v>158402</v>
      </c>
      <c r="C5" s="475">
        <v>158363</v>
      </c>
      <c r="D5" s="474">
        <v>39</v>
      </c>
    </row>
    <row r="6" spans="1:4" ht="19.5" customHeight="1">
      <c r="A6" s="473" t="s">
        <v>11</v>
      </c>
      <c r="B6" s="474">
        <v>89</v>
      </c>
      <c r="C6" s="475">
        <v>36</v>
      </c>
      <c r="D6" s="474">
        <v>53</v>
      </c>
    </row>
    <row r="7" spans="1:4" ht="19.5" customHeight="1">
      <c r="A7" s="473" t="s">
        <v>13</v>
      </c>
      <c r="B7" s="474">
        <v>69027</v>
      </c>
      <c r="C7" s="475">
        <v>69027</v>
      </c>
      <c r="D7" s="474">
        <v>0</v>
      </c>
    </row>
    <row r="8" spans="1:4" ht="19.5" customHeight="1">
      <c r="A8" s="473" t="s">
        <v>15</v>
      </c>
      <c r="B8" s="474">
        <v>170238</v>
      </c>
      <c r="C8" s="475">
        <v>170238</v>
      </c>
      <c r="D8" s="474">
        <v>0</v>
      </c>
    </row>
    <row r="9" spans="1:4" ht="19.5" customHeight="1">
      <c r="A9" s="473" t="s">
        <v>17</v>
      </c>
      <c r="B9" s="474">
        <v>18276</v>
      </c>
      <c r="C9" s="475">
        <v>17415</v>
      </c>
      <c r="D9" s="474">
        <v>861</v>
      </c>
    </row>
    <row r="10" spans="1:4" ht="19.5" customHeight="1">
      <c r="A10" s="473" t="s">
        <v>19</v>
      </c>
      <c r="B10" s="474">
        <v>8925</v>
      </c>
      <c r="C10" s="475">
        <v>8925</v>
      </c>
      <c r="D10" s="474">
        <v>0</v>
      </c>
    </row>
    <row r="11" spans="1:4" ht="19.5" customHeight="1">
      <c r="A11" s="473" t="s">
        <v>21</v>
      </c>
      <c r="B11" s="474">
        <v>75559</v>
      </c>
      <c r="C11" s="475">
        <v>75559</v>
      </c>
      <c r="D11" s="474">
        <v>0</v>
      </c>
    </row>
    <row r="12" spans="1:4" ht="19.5" customHeight="1">
      <c r="A12" s="473" t="s">
        <v>23</v>
      </c>
      <c r="B12" s="474">
        <v>173377</v>
      </c>
      <c r="C12" s="475">
        <v>172575</v>
      </c>
      <c r="D12" s="474">
        <v>802</v>
      </c>
    </row>
    <row r="13" spans="1:4" ht="19.5" customHeight="1">
      <c r="A13" s="473" t="s">
        <v>25</v>
      </c>
      <c r="B13" s="474">
        <v>1770</v>
      </c>
      <c r="C13" s="475">
        <v>1770</v>
      </c>
      <c r="D13" s="474">
        <v>0</v>
      </c>
    </row>
    <row r="14" spans="1:4" ht="19.5" customHeight="1">
      <c r="A14" s="473" t="s">
        <v>27</v>
      </c>
      <c r="B14" s="474">
        <v>41790</v>
      </c>
      <c r="C14" s="475">
        <v>41790</v>
      </c>
      <c r="D14" s="474">
        <v>0</v>
      </c>
    </row>
    <row r="15" spans="1:4" ht="19.5" customHeight="1">
      <c r="A15" s="473" t="s">
        <v>29</v>
      </c>
      <c r="B15" s="474">
        <v>28596</v>
      </c>
      <c r="C15" s="475">
        <v>28196</v>
      </c>
      <c r="D15" s="474">
        <v>400</v>
      </c>
    </row>
    <row r="16" spans="1:4" ht="19.5" customHeight="1">
      <c r="A16" s="473" t="s">
        <v>31</v>
      </c>
      <c r="B16" s="474">
        <f>51183-5007</f>
        <v>46176</v>
      </c>
      <c r="C16" s="475">
        <f>51183-5007</f>
        <v>46176</v>
      </c>
      <c r="D16" s="474">
        <v>0</v>
      </c>
    </row>
    <row r="17" spans="1:4" ht="19.5" customHeight="1">
      <c r="A17" s="473" t="s">
        <v>33</v>
      </c>
      <c r="B17" s="474">
        <v>2583</v>
      </c>
      <c r="C17" s="475">
        <v>2583</v>
      </c>
      <c r="D17" s="474">
        <v>0</v>
      </c>
    </row>
    <row r="18" spans="1:4" ht="19.5" customHeight="1">
      <c r="A18" s="473" t="s">
        <v>35</v>
      </c>
      <c r="B18" s="474">
        <v>2300</v>
      </c>
      <c r="C18" s="475">
        <v>2300</v>
      </c>
      <c r="D18" s="474">
        <v>0</v>
      </c>
    </row>
    <row r="19" spans="1:4" ht="19.5" customHeight="1">
      <c r="A19" s="473" t="s">
        <v>37</v>
      </c>
      <c r="B19" s="474">
        <v>404</v>
      </c>
      <c r="C19" s="475">
        <v>404</v>
      </c>
      <c r="D19" s="474">
        <v>0</v>
      </c>
    </row>
    <row r="20" spans="1:4" ht="19.5" customHeight="1">
      <c r="A20" s="473" t="s">
        <v>39</v>
      </c>
      <c r="B20" s="474">
        <v>7876</v>
      </c>
      <c r="C20" s="475">
        <v>7876</v>
      </c>
      <c r="D20" s="474">
        <v>0</v>
      </c>
    </row>
    <row r="21" spans="1:4" ht="19.5" customHeight="1">
      <c r="A21" s="473" t="s">
        <v>41</v>
      </c>
      <c r="B21" s="474">
        <v>36448</v>
      </c>
      <c r="C21" s="475">
        <v>36448</v>
      </c>
      <c r="D21" s="474">
        <v>0</v>
      </c>
    </row>
    <row r="22" spans="1:4" ht="19.5" customHeight="1">
      <c r="A22" s="473" t="s">
        <v>43</v>
      </c>
      <c r="B22" s="474">
        <v>1243</v>
      </c>
      <c r="C22" s="475">
        <v>1243</v>
      </c>
      <c r="D22" s="474">
        <v>0</v>
      </c>
    </row>
    <row r="23" spans="1:4" ht="19.5" customHeight="1">
      <c r="A23" s="473" t="s">
        <v>45</v>
      </c>
      <c r="B23" s="474">
        <v>5056</v>
      </c>
      <c r="C23" s="475">
        <v>5056</v>
      </c>
      <c r="D23" s="474">
        <v>0</v>
      </c>
    </row>
    <row r="24" spans="1:4" ht="19.5" customHeight="1">
      <c r="A24" s="473" t="s">
        <v>47</v>
      </c>
      <c r="B24" s="474">
        <v>20000</v>
      </c>
      <c r="C24" s="475">
        <v>20000</v>
      </c>
      <c r="D24" s="474">
        <v>0</v>
      </c>
    </row>
    <row r="25" spans="1:4" ht="19.5" customHeight="1">
      <c r="A25" s="473" t="s">
        <v>49</v>
      </c>
      <c r="B25" s="474">
        <v>125072</v>
      </c>
      <c r="C25" s="475">
        <v>125072</v>
      </c>
      <c r="D25" s="474">
        <v>0</v>
      </c>
    </row>
    <row r="26" spans="1:4" ht="19.5" customHeight="1">
      <c r="A26" s="473" t="s">
        <v>126</v>
      </c>
      <c r="B26" s="474">
        <v>638</v>
      </c>
      <c r="C26" s="475">
        <v>638</v>
      </c>
      <c r="D26" s="474">
        <v>0</v>
      </c>
    </row>
    <row r="27" spans="1:4" ht="19.5" customHeight="1">
      <c r="A27" s="473" t="s">
        <v>51</v>
      </c>
      <c r="B27" s="474">
        <v>16068</v>
      </c>
      <c r="C27" s="475">
        <v>16068</v>
      </c>
      <c r="D27" s="474">
        <v>0</v>
      </c>
    </row>
    <row r="28" spans="1:4" ht="19.5" customHeight="1">
      <c r="A28" s="473" t="s">
        <v>53</v>
      </c>
      <c r="B28" s="474">
        <v>100</v>
      </c>
      <c r="C28" s="475">
        <v>100</v>
      </c>
      <c r="D28" s="474">
        <v>0</v>
      </c>
    </row>
    <row r="29" spans="1:4" ht="19.5" customHeight="1">
      <c r="A29" s="472" t="s">
        <v>456</v>
      </c>
      <c r="B29" s="474">
        <f>SUM(B5:B28)</f>
        <v>1010013</v>
      </c>
      <c r="C29" s="474">
        <f>SUM(C5:C28)</f>
        <v>1007858</v>
      </c>
      <c r="D29" s="474">
        <f>SUM(D5:D28)</f>
        <v>2155</v>
      </c>
    </row>
    <row r="30" spans="1:4" ht="19.5" customHeight="1">
      <c r="A30" s="476"/>
      <c r="B30" s="476"/>
      <c r="C30" s="476"/>
      <c r="D30" s="476"/>
    </row>
    <row r="31" ht="24" customHeight="1">
      <c r="B31" s="477"/>
    </row>
    <row r="34" ht="12.75">
      <c r="C34" s="478"/>
    </row>
  </sheetData>
  <sheetProtection/>
  <mergeCells count="2">
    <mergeCell ref="A2:D2"/>
    <mergeCell ref="A30:D30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72"/>
  <sheetViews>
    <sheetView showZeros="0" workbookViewId="0" topLeftCell="A1">
      <pane ySplit="7" topLeftCell="A8" activePane="bottomLeft" state="frozen"/>
      <selection pane="bottomLeft" activeCell="R17" sqref="A1:IV65536"/>
    </sheetView>
  </sheetViews>
  <sheetFormatPr defaultColWidth="9.00390625" defaultRowHeight="22.5" customHeight="1"/>
  <cols>
    <col min="1" max="1" width="38.875" style="442" customWidth="1"/>
    <col min="2" max="2" width="10.00390625" style="440" customWidth="1"/>
    <col min="3" max="3" width="8.875" style="440" customWidth="1"/>
    <col min="4" max="4" width="9.625" style="440" customWidth="1"/>
    <col min="5" max="7" width="8.875" style="440" customWidth="1"/>
    <col min="8" max="10" width="7.75390625" style="440" customWidth="1"/>
    <col min="11" max="11" width="7.25390625" style="440" customWidth="1"/>
    <col min="12" max="14" width="7.75390625" style="440" customWidth="1"/>
    <col min="15" max="15" width="7.25390625" style="440" customWidth="1"/>
    <col min="16" max="16" width="6.75390625" style="440" customWidth="1"/>
    <col min="17" max="16384" width="9.00390625" style="440" customWidth="1"/>
  </cols>
  <sheetData>
    <row r="1" spans="1:16" s="438" customFormat="1" ht="19.5" customHeight="1">
      <c r="A1" s="398" t="s">
        <v>457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s="439" customFormat="1" ht="48.75" customHeight="1">
      <c r="A2" s="423" t="s">
        <v>458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8.75" customHeight="1">
      <c r="A3" s="444"/>
      <c r="B3" s="425"/>
      <c r="C3" s="426"/>
      <c r="D3" s="426"/>
      <c r="E3" s="445"/>
      <c r="F3" s="426"/>
      <c r="G3" s="426"/>
      <c r="H3" s="426"/>
      <c r="I3" s="426"/>
      <c r="J3" s="426"/>
      <c r="K3" s="426"/>
      <c r="L3" s="426"/>
      <c r="M3" s="426"/>
      <c r="N3" s="426"/>
      <c r="O3" s="427" t="s">
        <v>130</v>
      </c>
      <c r="P3" s="427"/>
    </row>
    <row r="4" spans="1:16" ht="19.5" customHeight="1">
      <c r="A4" s="446" t="s">
        <v>3</v>
      </c>
      <c r="B4" s="447" t="s">
        <v>459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</row>
    <row r="5" spans="1:16" ht="32.25" customHeight="1">
      <c r="A5" s="446"/>
      <c r="B5" s="447" t="s">
        <v>127</v>
      </c>
      <c r="C5" s="447" t="s">
        <v>460</v>
      </c>
      <c r="D5" s="448" t="s">
        <v>461</v>
      </c>
      <c r="E5" s="447" t="s">
        <v>462</v>
      </c>
      <c r="F5" s="447" t="s">
        <v>463</v>
      </c>
      <c r="G5" s="447" t="s">
        <v>464</v>
      </c>
      <c r="H5" s="447" t="s">
        <v>465</v>
      </c>
      <c r="I5" s="447" t="s">
        <v>466</v>
      </c>
      <c r="J5" s="447" t="s">
        <v>467</v>
      </c>
      <c r="K5" s="447" t="s">
        <v>468</v>
      </c>
      <c r="L5" s="447" t="s">
        <v>469</v>
      </c>
      <c r="M5" s="447" t="s">
        <v>470</v>
      </c>
      <c r="N5" s="447" t="s">
        <v>471</v>
      </c>
      <c r="O5" s="447" t="s">
        <v>472</v>
      </c>
      <c r="P5" s="447" t="s">
        <v>473</v>
      </c>
    </row>
    <row r="6" spans="1:16" ht="21.75" customHeight="1">
      <c r="A6" s="449" t="s">
        <v>127</v>
      </c>
      <c r="B6" s="433">
        <f aca="true" t="shared" si="0" ref="B6:B37">C6+D6</f>
        <v>1563776</v>
      </c>
      <c r="C6" s="433">
        <f aca="true" t="shared" si="1" ref="C6:P6">C7+C14+C50</f>
        <v>291285</v>
      </c>
      <c r="D6" s="433">
        <f t="shared" si="1"/>
        <v>1272491</v>
      </c>
      <c r="E6" s="433">
        <f t="shared" si="1"/>
        <v>220420</v>
      </c>
      <c r="F6" s="433">
        <f t="shared" si="1"/>
        <v>145225</v>
      </c>
      <c r="G6" s="433">
        <f t="shared" si="1"/>
        <v>201408</v>
      </c>
      <c r="H6" s="433">
        <f t="shared" si="1"/>
        <v>162146</v>
      </c>
      <c r="I6" s="433">
        <f t="shared" si="1"/>
        <v>295661</v>
      </c>
      <c r="J6" s="433">
        <f t="shared" si="1"/>
        <v>101300</v>
      </c>
      <c r="K6" s="433">
        <f t="shared" si="1"/>
        <v>35975</v>
      </c>
      <c r="L6" s="433">
        <f t="shared" si="1"/>
        <v>29554</v>
      </c>
      <c r="M6" s="433">
        <f t="shared" si="1"/>
        <v>62429</v>
      </c>
      <c r="N6" s="433">
        <f t="shared" si="1"/>
        <v>9553</v>
      </c>
      <c r="O6" s="433">
        <f t="shared" si="1"/>
        <v>-2561</v>
      </c>
      <c r="P6" s="433">
        <f t="shared" si="1"/>
        <v>11381</v>
      </c>
    </row>
    <row r="7" spans="1:16" s="440" customFormat="1" ht="21.75" customHeight="1">
      <c r="A7" s="450" t="s">
        <v>474</v>
      </c>
      <c r="B7" s="433">
        <f t="shared" si="0"/>
        <v>118693</v>
      </c>
      <c r="C7" s="433">
        <v>15447</v>
      </c>
      <c r="D7" s="433">
        <f>SUM(D8:D13)</f>
        <v>103246</v>
      </c>
      <c r="E7" s="433">
        <f>SUM(E8:E13)</f>
        <v>4510</v>
      </c>
      <c r="F7" s="433">
        <f aca="true" t="shared" si="2" ref="F7:P7">SUM(F8:F13)</f>
        <v>8910</v>
      </c>
      <c r="G7" s="433">
        <f t="shared" si="2"/>
        <v>5910</v>
      </c>
      <c r="H7" s="433">
        <f t="shared" si="2"/>
        <v>23895</v>
      </c>
      <c r="I7" s="433">
        <f t="shared" si="2"/>
        <v>25592</v>
      </c>
      <c r="J7" s="433">
        <f t="shared" si="2"/>
        <v>3851</v>
      </c>
      <c r="K7" s="433">
        <f t="shared" si="2"/>
        <v>6092</v>
      </c>
      <c r="L7" s="433">
        <f t="shared" si="2"/>
        <v>6913</v>
      </c>
      <c r="M7" s="433">
        <f t="shared" si="2"/>
        <v>18042</v>
      </c>
      <c r="N7" s="433">
        <f t="shared" si="2"/>
        <v>-657</v>
      </c>
      <c r="O7" s="433">
        <f t="shared" si="2"/>
        <v>-3925</v>
      </c>
      <c r="P7" s="433">
        <f t="shared" si="2"/>
        <v>4113</v>
      </c>
    </row>
    <row r="8" spans="1:16" ht="21.75" customHeight="1">
      <c r="A8" s="451" t="s">
        <v>475</v>
      </c>
      <c r="B8" s="433">
        <f t="shared" si="0"/>
        <v>12306</v>
      </c>
      <c r="C8" s="433">
        <v>5999</v>
      </c>
      <c r="D8" s="433">
        <f>SUM(E8:P8)</f>
        <v>6307</v>
      </c>
      <c r="E8" s="452">
        <v>1324</v>
      </c>
      <c r="F8" s="452">
        <v>545</v>
      </c>
      <c r="G8" s="452">
        <v>212</v>
      </c>
      <c r="H8" s="452">
        <v>400</v>
      </c>
      <c r="I8" s="452">
        <v>481</v>
      </c>
      <c r="J8" s="462">
        <v>947</v>
      </c>
      <c r="K8" s="452">
        <v>515</v>
      </c>
      <c r="L8" s="463">
        <v>766</v>
      </c>
      <c r="M8" s="452">
        <v>862</v>
      </c>
      <c r="N8" s="452">
        <v>169</v>
      </c>
      <c r="O8" s="452">
        <v>86</v>
      </c>
      <c r="P8" s="456"/>
    </row>
    <row r="9" spans="1:16" ht="21.75" customHeight="1">
      <c r="A9" s="451" t="s">
        <v>476</v>
      </c>
      <c r="B9" s="433">
        <f t="shared" si="0"/>
        <v>14358</v>
      </c>
      <c r="C9" s="433">
        <v>5826</v>
      </c>
      <c r="D9" s="433">
        <f aca="true" t="shared" si="3" ref="D9:D15">SUM(E9:P9)</f>
        <v>8532</v>
      </c>
      <c r="E9" s="452">
        <v>537</v>
      </c>
      <c r="F9" s="452">
        <v>1293</v>
      </c>
      <c r="G9" s="452">
        <v>1497</v>
      </c>
      <c r="H9" s="452">
        <v>1591</v>
      </c>
      <c r="I9" s="452">
        <v>1916</v>
      </c>
      <c r="J9" s="462">
        <v>928</v>
      </c>
      <c r="K9" s="452">
        <v>187</v>
      </c>
      <c r="L9" s="463">
        <v>192</v>
      </c>
      <c r="M9" s="452">
        <v>191</v>
      </c>
      <c r="N9" s="452">
        <v>200</v>
      </c>
      <c r="O9" s="452"/>
      <c r="P9" s="456"/>
    </row>
    <row r="10" spans="1:16" ht="21.75" customHeight="1">
      <c r="A10" s="451" t="s">
        <v>477</v>
      </c>
      <c r="B10" s="433">
        <f t="shared" si="0"/>
        <v>58109</v>
      </c>
      <c r="C10" s="433">
        <v>28960</v>
      </c>
      <c r="D10" s="433">
        <f t="shared" si="3"/>
        <v>29149</v>
      </c>
      <c r="E10" s="452">
        <v>1</v>
      </c>
      <c r="F10" s="452">
        <v>3316</v>
      </c>
      <c r="G10" s="452">
        <v>734</v>
      </c>
      <c r="H10" s="452">
        <v>873</v>
      </c>
      <c r="I10" s="452">
        <v>12119</v>
      </c>
      <c r="J10" s="462">
        <v>7003</v>
      </c>
      <c r="K10" s="452">
        <v>1664</v>
      </c>
      <c r="L10" s="463">
        <v>1718</v>
      </c>
      <c r="M10" s="452">
        <v>1406</v>
      </c>
      <c r="N10" s="452">
        <v>315</v>
      </c>
      <c r="O10" s="452"/>
      <c r="P10" s="456"/>
    </row>
    <row r="11" spans="1:16" ht="21.75" customHeight="1">
      <c r="A11" s="451" t="s">
        <v>478</v>
      </c>
      <c r="B11" s="433">
        <f t="shared" si="0"/>
        <v>5036</v>
      </c>
      <c r="C11" s="433">
        <v>2620</v>
      </c>
      <c r="D11" s="433">
        <f t="shared" si="3"/>
        <v>2416</v>
      </c>
      <c r="E11" s="452">
        <v>518</v>
      </c>
      <c r="F11" s="452">
        <v>112</v>
      </c>
      <c r="G11" s="452">
        <v>253</v>
      </c>
      <c r="H11" s="452">
        <v>3</v>
      </c>
      <c r="I11" s="452">
        <v>1530</v>
      </c>
      <c r="J11" s="462"/>
      <c r="K11" s="452"/>
      <c r="L11" s="463"/>
      <c r="M11" s="452"/>
      <c r="N11" s="452"/>
      <c r="O11" s="452"/>
      <c r="P11" s="456"/>
    </row>
    <row r="12" spans="1:16" ht="21.75" customHeight="1">
      <c r="A12" s="451" t="s">
        <v>479</v>
      </c>
      <c r="B12" s="433">
        <f t="shared" si="0"/>
        <v>2341</v>
      </c>
      <c r="C12" s="433">
        <v>-27958</v>
      </c>
      <c r="D12" s="433">
        <f t="shared" si="3"/>
        <v>30299</v>
      </c>
      <c r="E12" s="452">
        <v>2089</v>
      </c>
      <c r="F12" s="452">
        <v>3644</v>
      </c>
      <c r="G12" s="452">
        <v>3214</v>
      </c>
      <c r="H12" s="452">
        <v>6195</v>
      </c>
      <c r="I12" s="452">
        <v>9546</v>
      </c>
      <c r="J12" s="462">
        <v>-5027</v>
      </c>
      <c r="K12" s="452">
        <v>3726</v>
      </c>
      <c r="L12" s="463">
        <v>4237</v>
      </c>
      <c r="M12" s="452">
        <v>3919</v>
      </c>
      <c r="N12" s="452">
        <v>-1346</v>
      </c>
      <c r="O12" s="452">
        <v>-4011</v>
      </c>
      <c r="P12" s="452">
        <v>4113</v>
      </c>
    </row>
    <row r="13" spans="1:16" ht="21.75" customHeight="1">
      <c r="A13" s="451" t="s">
        <v>480</v>
      </c>
      <c r="B13" s="433">
        <f t="shared" si="0"/>
        <v>26543</v>
      </c>
      <c r="C13" s="433"/>
      <c r="D13" s="433">
        <f t="shared" si="3"/>
        <v>26543</v>
      </c>
      <c r="E13" s="452">
        <v>41</v>
      </c>
      <c r="F13" s="452"/>
      <c r="G13" s="452"/>
      <c r="H13" s="452">
        <v>14833</v>
      </c>
      <c r="I13" s="452"/>
      <c r="J13" s="462"/>
      <c r="K13" s="452"/>
      <c r="L13" s="463"/>
      <c r="M13" s="452">
        <v>11664</v>
      </c>
      <c r="N13" s="452">
        <v>5</v>
      </c>
      <c r="O13" s="452"/>
      <c r="P13" s="456"/>
    </row>
    <row r="14" spans="1:16" s="440" customFormat="1" ht="21.75" customHeight="1">
      <c r="A14" s="450" t="s">
        <v>481</v>
      </c>
      <c r="B14" s="433">
        <f t="shared" si="0"/>
        <v>1423457</v>
      </c>
      <c r="C14" s="433">
        <f>SUM(C15:C49)</f>
        <v>273683</v>
      </c>
      <c r="D14" s="433">
        <f t="shared" si="3"/>
        <v>1149774</v>
      </c>
      <c r="E14" s="433">
        <f aca="true" t="shared" si="4" ref="E14:P14">SUM(E15:E49)</f>
        <v>207642</v>
      </c>
      <c r="F14" s="433">
        <f t="shared" si="4"/>
        <v>135045</v>
      </c>
      <c r="G14" s="433">
        <f t="shared" si="4"/>
        <v>192916</v>
      </c>
      <c r="H14" s="433">
        <f t="shared" si="4"/>
        <v>131551</v>
      </c>
      <c r="I14" s="433">
        <f t="shared" si="4"/>
        <v>269702</v>
      </c>
      <c r="J14" s="433">
        <f t="shared" si="4"/>
        <v>97449</v>
      </c>
      <c r="K14" s="433">
        <f t="shared" si="4"/>
        <v>29883</v>
      </c>
      <c r="L14" s="433">
        <f t="shared" si="4"/>
        <v>22530</v>
      </c>
      <c r="M14" s="433">
        <f t="shared" si="4"/>
        <v>44242</v>
      </c>
      <c r="N14" s="433">
        <f t="shared" si="4"/>
        <v>10210</v>
      </c>
      <c r="O14" s="433">
        <f t="shared" si="4"/>
        <v>1364</v>
      </c>
      <c r="P14" s="433">
        <f t="shared" si="4"/>
        <v>7240</v>
      </c>
    </row>
    <row r="15" spans="1:16" ht="21.75" customHeight="1">
      <c r="A15" s="451" t="s">
        <v>482</v>
      </c>
      <c r="B15" s="433">
        <f t="shared" si="0"/>
        <v>96331</v>
      </c>
      <c r="C15" s="433">
        <v>0</v>
      </c>
      <c r="D15" s="433">
        <f t="shared" si="3"/>
        <v>96331</v>
      </c>
      <c r="E15" s="433"/>
      <c r="F15" s="433">
        <v>24165</v>
      </c>
      <c r="G15" s="433"/>
      <c r="H15" s="433"/>
      <c r="I15" s="433">
        <v>50644</v>
      </c>
      <c r="J15" s="433">
        <v>20321</v>
      </c>
      <c r="K15" s="433"/>
      <c r="L15" s="433"/>
      <c r="M15" s="433"/>
      <c r="N15" s="433">
        <v>1201</v>
      </c>
      <c r="O15" s="433"/>
      <c r="P15" s="433"/>
    </row>
    <row r="16" spans="1:16" ht="21.75" customHeight="1">
      <c r="A16" s="453" t="s">
        <v>483</v>
      </c>
      <c r="B16" s="433">
        <f t="shared" si="0"/>
        <v>307739</v>
      </c>
      <c r="C16" s="433">
        <f>49400+4421</f>
        <v>53821</v>
      </c>
      <c r="D16" s="433">
        <f aca="true" t="shared" si="5" ref="D16:D71">SUM(E16:P16)</f>
        <v>253918</v>
      </c>
      <c r="E16" s="433">
        <v>73828</v>
      </c>
      <c r="F16" s="433">
        <v>23124</v>
      </c>
      <c r="G16" s="433">
        <v>58282</v>
      </c>
      <c r="H16" s="433">
        <v>43160</v>
      </c>
      <c r="I16" s="433">
        <v>24801</v>
      </c>
      <c r="J16" s="433">
        <v>5162</v>
      </c>
      <c r="K16" s="433">
        <v>6875</v>
      </c>
      <c r="L16" s="433">
        <v>6058</v>
      </c>
      <c r="M16" s="433">
        <v>6782</v>
      </c>
      <c r="N16" s="433">
        <v>5704</v>
      </c>
      <c r="O16" s="433"/>
      <c r="P16" s="433">
        <v>142</v>
      </c>
    </row>
    <row r="17" spans="1:16" ht="21.75" customHeight="1">
      <c r="A17" s="454" t="s">
        <v>484</v>
      </c>
      <c r="B17" s="433">
        <f t="shared" si="0"/>
        <v>124196</v>
      </c>
      <c r="C17" s="433">
        <v>0</v>
      </c>
      <c r="D17" s="433">
        <f t="shared" si="5"/>
        <v>124196</v>
      </c>
      <c r="E17" s="433">
        <v>15021</v>
      </c>
      <c r="F17" s="433">
        <v>22736</v>
      </c>
      <c r="G17" s="433">
        <v>21002</v>
      </c>
      <c r="H17" s="433">
        <v>10970</v>
      </c>
      <c r="I17" s="433">
        <v>38561</v>
      </c>
      <c r="J17" s="433">
        <v>5328</v>
      </c>
      <c r="K17" s="433">
        <v>3457</v>
      </c>
      <c r="L17" s="433">
        <v>3136</v>
      </c>
      <c r="M17" s="433">
        <v>2275</v>
      </c>
      <c r="N17" s="433">
        <v>1710</v>
      </c>
      <c r="O17" s="433"/>
      <c r="P17" s="433"/>
    </row>
    <row r="18" spans="1:16" ht="21.75" customHeight="1">
      <c r="A18" s="454" t="s">
        <v>485</v>
      </c>
      <c r="B18" s="433">
        <f t="shared" si="0"/>
        <v>37744</v>
      </c>
      <c r="C18" s="433">
        <v>574</v>
      </c>
      <c r="D18" s="433">
        <f t="shared" si="5"/>
        <v>37170</v>
      </c>
      <c r="E18" s="433">
        <v>6077</v>
      </c>
      <c r="F18" s="433">
        <v>3438</v>
      </c>
      <c r="G18" s="433">
        <v>3583</v>
      </c>
      <c r="H18" s="433">
        <v>4957</v>
      </c>
      <c r="I18" s="433">
        <v>16215</v>
      </c>
      <c r="J18" s="433">
        <v>2677</v>
      </c>
      <c r="K18" s="433"/>
      <c r="L18" s="433">
        <v>89</v>
      </c>
      <c r="M18" s="433">
        <v>99</v>
      </c>
      <c r="N18" s="433"/>
      <c r="O18" s="433"/>
      <c r="P18" s="433">
        <v>35</v>
      </c>
    </row>
    <row r="19" spans="1:16" ht="21.75" customHeight="1">
      <c r="A19" s="454" t="s">
        <v>486</v>
      </c>
      <c r="B19" s="433">
        <f t="shared" si="0"/>
        <v>6100</v>
      </c>
      <c r="C19" s="433">
        <v>0</v>
      </c>
      <c r="D19" s="433">
        <f t="shared" si="5"/>
        <v>6100</v>
      </c>
      <c r="E19" s="433"/>
      <c r="F19" s="433">
        <v>5000</v>
      </c>
      <c r="G19" s="433"/>
      <c r="H19" s="433"/>
      <c r="I19" s="433"/>
      <c r="J19" s="433">
        <v>1100</v>
      </c>
      <c r="K19" s="433"/>
      <c r="L19" s="433"/>
      <c r="M19" s="433"/>
      <c r="N19" s="433"/>
      <c r="O19" s="433"/>
      <c r="P19" s="433"/>
    </row>
    <row r="20" spans="1:16" ht="21.75" customHeight="1">
      <c r="A20" s="454" t="s">
        <v>487</v>
      </c>
      <c r="B20" s="433">
        <f t="shared" si="0"/>
        <v>0</v>
      </c>
      <c r="C20" s="433">
        <v>0</v>
      </c>
      <c r="D20" s="433">
        <f t="shared" si="5"/>
        <v>0</v>
      </c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</row>
    <row r="21" spans="1:16" ht="21.75" customHeight="1">
      <c r="A21" s="454" t="s">
        <v>488</v>
      </c>
      <c r="B21" s="433">
        <f t="shared" si="0"/>
        <v>9499</v>
      </c>
      <c r="C21" s="433">
        <v>0</v>
      </c>
      <c r="D21" s="433">
        <f t="shared" si="5"/>
        <v>9499</v>
      </c>
      <c r="E21" s="433">
        <v>1499</v>
      </c>
      <c r="F21" s="433">
        <v>1573</v>
      </c>
      <c r="G21" s="433">
        <v>4376</v>
      </c>
      <c r="H21" s="433">
        <v>2051</v>
      </c>
      <c r="I21" s="433"/>
      <c r="J21" s="433"/>
      <c r="K21" s="433"/>
      <c r="L21" s="433"/>
      <c r="M21" s="433"/>
      <c r="N21" s="433"/>
      <c r="O21" s="433"/>
      <c r="P21" s="433"/>
    </row>
    <row r="22" spans="1:16" ht="21.75" customHeight="1">
      <c r="A22" s="454" t="s">
        <v>489</v>
      </c>
      <c r="B22" s="433">
        <f t="shared" si="0"/>
        <v>9675</v>
      </c>
      <c r="C22" s="433">
        <v>0</v>
      </c>
      <c r="D22" s="433">
        <f t="shared" si="5"/>
        <v>9675</v>
      </c>
      <c r="E22" s="433">
        <v>2749</v>
      </c>
      <c r="F22" s="433">
        <v>1374</v>
      </c>
      <c r="G22" s="433">
        <v>3369</v>
      </c>
      <c r="H22" s="433">
        <v>2183</v>
      </c>
      <c r="I22" s="433"/>
      <c r="J22" s="433"/>
      <c r="K22" s="433"/>
      <c r="L22" s="433"/>
      <c r="M22" s="433"/>
      <c r="N22" s="433"/>
      <c r="O22" s="433"/>
      <c r="P22" s="433"/>
    </row>
    <row r="23" spans="1:16" ht="21.75" customHeight="1">
      <c r="A23" s="454" t="s">
        <v>490</v>
      </c>
      <c r="B23" s="433">
        <f t="shared" si="0"/>
        <v>145604</v>
      </c>
      <c r="C23" s="433">
        <v>31651</v>
      </c>
      <c r="D23" s="433">
        <f t="shared" si="5"/>
        <v>113953</v>
      </c>
      <c r="E23" s="433">
        <v>17069</v>
      </c>
      <c r="F23" s="433">
        <v>17088</v>
      </c>
      <c r="G23" s="433">
        <v>27566</v>
      </c>
      <c r="H23" s="433">
        <v>14326</v>
      </c>
      <c r="I23" s="433"/>
      <c r="J23" s="433">
        <v>15335</v>
      </c>
      <c r="K23" s="433">
        <v>8521</v>
      </c>
      <c r="L23" s="433">
        <v>6688</v>
      </c>
      <c r="M23" s="433">
        <v>6834</v>
      </c>
      <c r="N23" s="433"/>
      <c r="O23" s="433"/>
      <c r="P23" s="433">
        <v>526</v>
      </c>
    </row>
    <row r="24" spans="1:16" ht="21.75" customHeight="1">
      <c r="A24" s="454" t="s">
        <v>491</v>
      </c>
      <c r="B24" s="433">
        <f t="shared" si="0"/>
        <v>1200</v>
      </c>
      <c r="C24" s="433">
        <v>0</v>
      </c>
      <c r="D24" s="433">
        <f t="shared" si="5"/>
        <v>1200</v>
      </c>
      <c r="E24" s="433">
        <v>1200</v>
      </c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</row>
    <row r="25" spans="1:16" ht="21.75" customHeight="1">
      <c r="A25" s="453" t="s">
        <v>492</v>
      </c>
      <c r="B25" s="433">
        <f t="shared" si="0"/>
        <v>380</v>
      </c>
      <c r="C25" s="433">
        <v>0</v>
      </c>
      <c r="D25" s="433">
        <f t="shared" si="5"/>
        <v>380</v>
      </c>
      <c r="E25" s="433"/>
      <c r="F25" s="433"/>
      <c r="G25" s="433">
        <v>200</v>
      </c>
      <c r="H25" s="433">
        <v>180</v>
      </c>
      <c r="I25" s="433"/>
      <c r="J25" s="433"/>
      <c r="K25" s="433"/>
      <c r="L25" s="433"/>
      <c r="M25" s="433"/>
      <c r="N25" s="433"/>
      <c r="O25" s="433"/>
      <c r="P25" s="433"/>
    </row>
    <row r="26" spans="1:16" ht="21.75" customHeight="1">
      <c r="A26" s="454" t="s">
        <v>493</v>
      </c>
      <c r="B26" s="433">
        <f t="shared" si="0"/>
        <v>0</v>
      </c>
      <c r="C26" s="433">
        <v>0</v>
      </c>
      <c r="D26" s="433">
        <f t="shared" si="5"/>
        <v>0</v>
      </c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</row>
    <row r="27" spans="1:16" ht="21.75" customHeight="1">
      <c r="A27" s="454" t="s">
        <v>494</v>
      </c>
      <c r="B27" s="433">
        <f t="shared" si="0"/>
        <v>20041</v>
      </c>
      <c r="C27" s="433">
        <v>0</v>
      </c>
      <c r="D27" s="433">
        <f t="shared" si="5"/>
        <v>20041</v>
      </c>
      <c r="E27" s="433">
        <v>9191</v>
      </c>
      <c r="F27" s="433">
        <v>1629</v>
      </c>
      <c r="G27" s="433">
        <v>5420</v>
      </c>
      <c r="H27" s="433">
        <v>1977</v>
      </c>
      <c r="I27" s="433"/>
      <c r="J27" s="433">
        <v>1786</v>
      </c>
      <c r="K27" s="433"/>
      <c r="L27" s="433"/>
      <c r="M27" s="433">
        <v>38</v>
      </c>
      <c r="N27" s="433"/>
      <c r="O27" s="433"/>
      <c r="P27" s="433"/>
    </row>
    <row r="28" spans="1:16" ht="21.75" customHeight="1">
      <c r="A28" s="454" t="s">
        <v>495</v>
      </c>
      <c r="B28" s="433">
        <f t="shared" si="0"/>
        <v>0</v>
      </c>
      <c r="C28" s="433">
        <v>0</v>
      </c>
      <c r="D28" s="433">
        <f t="shared" si="5"/>
        <v>0</v>
      </c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</row>
    <row r="29" spans="1:16" ht="21.75" customHeight="1">
      <c r="A29" s="454" t="s">
        <v>496</v>
      </c>
      <c r="B29" s="433">
        <f t="shared" si="0"/>
        <v>0</v>
      </c>
      <c r="C29" s="433">
        <v>0</v>
      </c>
      <c r="D29" s="433">
        <f t="shared" si="5"/>
        <v>0</v>
      </c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</row>
    <row r="30" spans="1:16" ht="21.75" customHeight="1">
      <c r="A30" s="454" t="s">
        <v>497</v>
      </c>
      <c r="B30" s="433">
        <f t="shared" si="0"/>
        <v>0</v>
      </c>
      <c r="C30" s="433">
        <v>0</v>
      </c>
      <c r="D30" s="433">
        <f t="shared" si="5"/>
        <v>0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</row>
    <row r="31" spans="1:16" ht="21.75" customHeight="1">
      <c r="A31" s="454" t="s">
        <v>498</v>
      </c>
      <c r="B31" s="433">
        <f t="shared" si="0"/>
        <v>10566</v>
      </c>
      <c r="C31" s="433">
        <v>2519</v>
      </c>
      <c r="D31" s="433">
        <f t="shared" si="5"/>
        <v>8047</v>
      </c>
      <c r="E31" s="433">
        <v>1736</v>
      </c>
      <c r="F31" s="433">
        <v>1198</v>
      </c>
      <c r="G31" s="433">
        <v>1562</v>
      </c>
      <c r="H31" s="433">
        <v>1120</v>
      </c>
      <c r="I31" s="433">
        <v>1265</v>
      </c>
      <c r="J31" s="433">
        <v>855</v>
      </c>
      <c r="K31" s="433">
        <v>105</v>
      </c>
      <c r="L31" s="433">
        <v>101</v>
      </c>
      <c r="M31" s="433">
        <v>105</v>
      </c>
      <c r="N31" s="433"/>
      <c r="O31" s="433"/>
      <c r="P31" s="433"/>
    </row>
    <row r="32" spans="1:16" ht="21.75" customHeight="1">
      <c r="A32" s="454" t="s">
        <v>499</v>
      </c>
      <c r="B32" s="433">
        <f t="shared" si="0"/>
        <v>154868</v>
      </c>
      <c r="C32" s="433">
        <v>21068</v>
      </c>
      <c r="D32" s="433">
        <f t="shared" si="5"/>
        <v>133800</v>
      </c>
      <c r="E32" s="433">
        <v>37865</v>
      </c>
      <c r="F32" s="433">
        <v>12320</v>
      </c>
      <c r="G32" s="433">
        <v>21167</v>
      </c>
      <c r="H32" s="433">
        <v>14497</v>
      </c>
      <c r="I32" s="433">
        <v>29479</v>
      </c>
      <c r="J32" s="433">
        <v>6625</v>
      </c>
      <c r="K32" s="433">
        <v>4478</v>
      </c>
      <c r="L32" s="433">
        <v>3329</v>
      </c>
      <c r="M32" s="433">
        <v>1242</v>
      </c>
      <c r="N32" s="433">
        <v>950</v>
      </c>
      <c r="O32" s="433"/>
      <c r="P32" s="433">
        <v>1848</v>
      </c>
    </row>
    <row r="33" spans="1:16" ht="21.75" customHeight="1">
      <c r="A33" s="454" t="s">
        <v>500</v>
      </c>
      <c r="B33" s="433">
        <f t="shared" si="0"/>
        <v>321</v>
      </c>
      <c r="C33" s="433">
        <v>321</v>
      </c>
      <c r="D33" s="433">
        <f t="shared" si="5"/>
        <v>0</v>
      </c>
      <c r="E33" s="433"/>
      <c r="F33" s="433"/>
      <c r="G33" s="433">
        <v>0</v>
      </c>
      <c r="H33" s="433"/>
      <c r="I33" s="433"/>
      <c r="J33" s="433"/>
      <c r="K33" s="433"/>
      <c r="L33" s="433"/>
      <c r="M33" s="433"/>
      <c r="N33" s="433"/>
      <c r="O33" s="433"/>
      <c r="P33" s="433"/>
    </row>
    <row r="34" spans="1:16" ht="21.75" customHeight="1">
      <c r="A34" s="455" t="s">
        <v>501</v>
      </c>
      <c r="B34" s="433">
        <f t="shared" si="0"/>
        <v>8074</v>
      </c>
      <c r="C34" s="433">
        <v>602</v>
      </c>
      <c r="D34" s="433">
        <f t="shared" si="5"/>
        <v>7472</v>
      </c>
      <c r="E34" s="433">
        <v>863</v>
      </c>
      <c r="F34" s="433">
        <v>2690</v>
      </c>
      <c r="G34" s="433">
        <v>878</v>
      </c>
      <c r="H34" s="433">
        <v>626</v>
      </c>
      <c r="I34" s="433">
        <v>2105</v>
      </c>
      <c r="J34" s="433">
        <v>310</v>
      </c>
      <c r="K34" s="433"/>
      <c r="L34" s="433"/>
      <c r="M34" s="433"/>
      <c r="N34" s="433"/>
      <c r="O34" s="433"/>
      <c r="P34" s="433"/>
    </row>
    <row r="35" spans="1:16" ht="21.75" customHeight="1">
      <c r="A35" s="455" t="s">
        <v>502</v>
      </c>
      <c r="B35" s="433">
        <f t="shared" si="0"/>
        <v>92703</v>
      </c>
      <c r="C35" s="433">
        <v>6115</v>
      </c>
      <c r="D35" s="433">
        <f t="shared" si="5"/>
        <v>86588</v>
      </c>
      <c r="E35" s="433">
        <v>13465</v>
      </c>
      <c r="F35" s="433">
        <v>6667</v>
      </c>
      <c r="G35" s="433">
        <v>15307</v>
      </c>
      <c r="H35" s="452">
        <v>22797</v>
      </c>
      <c r="I35" s="452">
        <v>14560</v>
      </c>
      <c r="J35" s="462">
        <v>2440</v>
      </c>
      <c r="K35" s="452">
        <v>4769</v>
      </c>
      <c r="L35" s="463">
        <v>1935</v>
      </c>
      <c r="M35" s="452">
        <v>2502</v>
      </c>
      <c r="N35" s="452">
        <v>618</v>
      </c>
      <c r="O35" s="452"/>
      <c r="P35" s="452">
        <v>1528</v>
      </c>
    </row>
    <row r="36" spans="1:16" ht="21.75" customHeight="1">
      <c r="A36" s="455" t="s">
        <v>503</v>
      </c>
      <c r="B36" s="433">
        <f t="shared" si="0"/>
        <v>219792</v>
      </c>
      <c r="C36" s="433">
        <v>130335</v>
      </c>
      <c r="D36" s="433">
        <f t="shared" si="5"/>
        <v>89457</v>
      </c>
      <c r="E36" s="456">
        <v>9520</v>
      </c>
      <c r="F36" s="456">
        <v>3943</v>
      </c>
      <c r="G36" s="456">
        <v>8156</v>
      </c>
      <c r="H36" s="452">
        <v>5148</v>
      </c>
      <c r="I36" s="452">
        <v>55261</v>
      </c>
      <c r="J36" s="462">
        <v>3125</v>
      </c>
      <c r="K36" s="452">
        <v>1375</v>
      </c>
      <c r="L36" s="463">
        <v>277</v>
      </c>
      <c r="M36" s="452">
        <v>2453</v>
      </c>
      <c r="N36" s="452">
        <v>27</v>
      </c>
      <c r="O36" s="452"/>
      <c r="P36" s="452">
        <v>172</v>
      </c>
    </row>
    <row r="37" spans="1:16" ht="21.75" customHeight="1">
      <c r="A37" s="455" t="s">
        <v>504</v>
      </c>
      <c r="B37" s="433">
        <f t="shared" si="0"/>
        <v>1148</v>
      </c>
      <c r="C37" s="433">
        <v>0</v>
      </c>
      <c r="D37" s="433">
        <f t="shared" si="5"/>
        <v>1148</v>
      </c>
      <c r="E37" s="456">
        <v>1148</v>
      </c>
      <c r="F37" s="456"/>
      <c r="G37" s="456">
        <v>0</v>
      </c>
      <c r="H37" s="452"/>
      <c r="I37" s="452"/>
      <c r="J37" s="462"/>
      <c r="K37" s="452"/>
      <c r="L37" s="463"/>
      <c r="M37" s="452"/>
      <c r="N37" s="452"/>
      <c r="O37" s="452"/>
      <c r="P37" s="452"/>
    </row>
    <row r="38" spans="1:16" s="441" customFormat="1" ht="21.75" customHeight="1">
      <c r="A38" s="457" t="s">
        <v>505</v>
      </c>
      <c r="B38" s="433">
        <f aca="true" t="shared" si="6" ref="B38:B71">C38+D38</f>
        <v>0</v>
      </c>
      <c r="C38" s="458">
        <v>0</v>
      </c>
      <c r="D38" s="433">
        <f t="shared" si="5"/>
        <v>0</v>
      </c>
      <c r="E38" s="459"/>
      <c r="F38" s="459"/>
      <c r="G38" s="459">
        <v>0</v>
      </c>
      <c r="H38" s="460"/>
      <c r="I38" s="460"/>
      <c r="J38" s="461"/>
      <c r="K38" s="460"/>
      <c r="L38" s="460"/>
      <c r="M38" s="460"/>
      <c r="N38" s="460"/>
      <c r="O38" s="460"/>
      <c r="P38" s="460"/>
    </row>
    <row r="39" spans="1:16" ht="21.75" customHeight="1">
      <c r="A39" s="455" t="s">
        <v>506</v>
      </c>
      <c r="B39" s="433">
        <f t="shared" si="6"/>
        <v>76419</v>
      </c>
      <c r="C39" s="433">
        <v>139</v>
      </c>
      <c r="D39" s="433">
        <f t="shared" si="5"/>
        <v>76280</v>
      </c>
      <c r="E39" s="456">
        <v>13979</v>
      </c>
      <c r="F39" s="456">
        <v>7939</v>
      </c>
      <c r="G39" s="456">
        <v>20992</v>
      </c>
      <c r="H39" s="452">
        <v>7356</v>
      </c>
      <c r="I39" s="452">
        <v>16584</v>
      </c>
      <c r="J39" s="462">
        <v>7535</v>
      </c>
      <c r="K39" s="452">
        <v>200</v>
      </c>
      <c r="L39" s="463">
        <v>811</v>
      </c>
      <c r="M39" s="452">
        <v>626</v>
      </c>
      <c r="N39" s="452"/>
      <c r="O39" s="452"/>
      <c r="P39" s="452">
        <v>258</v>
      </c>
    </row>
    <row r="40" spans="1:16" ht="21.75" customHeight="1">
      <c r="A40" s="455" t="s">
        <v>507</v>
      </c>
      <c r="B40" s="433">
        <f t="shared" si="6"/>
        <v>39956</v>
      </c>
      <c r="C40" s="433">
        <v>26538</v>
      </c>
      <c r="D40" s="433">
        <f t="shared" si="5"/>
        <v>13418</v>
      </c>
      <c r="E40" s="456">
        <v>243</v>
      </c>
      <c r="F40" s="456">
        <v>161</v>
      </c>
      <c r="G40" s="456">
        <v>141</v>
      </c>
      <c r="H40" s="452">
        <v>203</v>
      </c>
      <c r="I40" s="452">
        <v>12461</v>
      </c>
      <c r="J40" s="462"/>
      <c r="K40" s="452">
        <v>103</v>
      </c>
      <c r="L40" s="463">
        <v>106</v>
      </c>
      <c r="M40" s="452"/>
      <c r="N40" s="452"/>
      <c r="O40" s="452"/>
      <c r="P40" s="452"/>
    </row>
    <row r="41" spans="1:16" ht="21.75" customHeight="1">
      <c r="A41" s="455" t="s">
        <v>508</v>
      </c>
      <c r="B41" s="433">
        <f t="shared" si="6"/>
        <v>0</v>
      </c>
      <c r="C41" s="433">
        <v>0</v>
      </c>
      <c r="D41" s="433">
        <f t="shared" si="5"/>
        <v>0</v>
      </c>
      <c r="E41" s="459"/>
      <c r="F41" s="459"/>
      <c r="G41" s="459">
        <v>0</v>
      </c>
      <c r="H41" s="460"/>
      <c r="I41" s="460"/>
      <c r="J41" s="461"/>
      <c r="K41" s="460"/>
      <c r="L41" s="460"/>
      <c r="M41" s="460"/>
      <c r="N41" s="460"/>
      <c r="O41" s="460"/>
      <c r="P41" s="452"/>
    </row>
    <row r="42" spans="1:16" ht="21.75" customHeight="1">
      <c r="A42" s="455" t="s">
        <v>509</v>
      </c>
      <c r="B42" s="433">
        <f t="shared" si="6"/>
        <v>0</v>
      </c>
      <c r="C42" s="433">
        <v>0</v>
      </c>
      <c r="D42" s="433">
        <f t="shared" si="5"/>
        <v>0</v>
      </c>
      <c r="E42" s="459"/>
      <c r="F42" s="459"/>
      <c r="G42" s="459"/>
      <c r="H42" s="460"/>
      <c r="I42" s="460"/>
      <c r="J42" s="461"/>
      <c r="K42" s="460"/>
      <c r="L42" s="460"/>
      <c r="M42" s="460"/>
      <c r="N42" s="460"/>
      <c r="O42" s="460"/>
      <c r="P42" s="452"/>
    </row>
    <row r="43" spans="1:16" ht="21.75" customHeight="1">
      <c r="A43" s="455" t="s">
        <v>510</v>
      </c>
      <c r="B43" s="433">
        <f t="shared" si="6"/>
        <v>0</v>
      </c>
      <c r="C43" s="433">
        <v>0</v>
      </c>
      <c r="D43" s="433">
        <f t="shared" si="5"/>
        <v>0</v>
      </c>
      <c r="E43" s="459"/>
      <c r="F43" s="459"/>
      <c r="G43" s="459"/>
      <c r="H43" s="460"/>
      <c r="I43" s="460"/>
      <c r="J43" s="461"/>
      <c r="K43" s="460"/>
      <c r="L43" s="460"/>
      <c r="M43" s="460"/>
      <c r="N43" s="460"/>
      <c r="O43" s="460"/>
      <c r="P43" s="452"/>
    </row>
    <row r="44" spans="1:16" ht="21.75" customHeight="1">
      <c r="A44" s="455" t="s">
        <v>511</v>
      </c>
      <c r="B44" s="433">
        <f t="shared" si="6"/>
        <v>0</v>
      </c>
      <c r="C44" s="433">
        <v>0</v>
      </c>
      <c r="D44" s="433">
        <f t="shared" si="5"/>
        <v>0</v>
      </c>
      <c r="E44" s="456"/>
      <c r="F44" s="456"/>
      <c r="G44" s="456"/>
      <c r="H44" s="452"/>
      <c r="I44" s="452"/>
      <c r="J44" s="462"/>
      <c r="K44" s="452"/>
      <c r="L44" s="463"/>
      <c r="M44" s="452"/>
      <c r="N44" s="452"/>
      <c r="O44" s="452"/>
      <c r="P44" s="452"/>
    </row>
    <row r="45" spans="1:16" ht="21.75" customHeight="1">
      <c r="A45" s="455" t="s">
        <v>512</v>
      </c>
      <c r="B45" s="433">
        <f t="shared" si="6"/>
        <v>711</v>
      </c>
      <c r="C45" s="433">
        <v>0</v>
      </c>
      <c r="D45" s="433">
        <f t="shared" si="5"/>
        <v>711</v>
      </c>
      <c r="E45" s="456">
        <v>260</v>
      </c>
      <c r="F45" s="456"/>
      <c r="G45" s="456"/>
      <c r="H45" s="452"/>
      <c r="I45" s="452">
        <v>451</v>
      </c>
      <c r="J45" s="452"/>
      <c r="K45" s="452"/>
      <c r="L45" s="463"/>
      <c r="M45" s="452"/>
      <c r="N45" s="452"/>
      <c r="O45" s="452"/>
      <c r="P45" s="452"/>
    </row>
    <row r="46" spans="1:16" ht="21.75" customHeight="1">
      <c r="A46" s="455" t="s">
        <v>513</v>
      </c>
      <c r="B46" s="433">
        <f t="shared" si="6"/>
        <v>3215</v>
      </c>
      <c r="C46" s="433">
        <v>0</v>
      </c>
      <c r="D46" s="433">
        <f t="shared" si="5"/>
        <v>3215</v>
      </c>
      <c r="E46" s="456"/>
      <c r="F46" s="456"/>
      <c r="G46" s="456"/>
      <c r="H46" s="452"/>
      <c r="I46" s="452">
        <v>3215</v>
      </c>
      <c r="J46" s="452"/>
      <c r="K46" s="452"/>
      <c r="L46" s="463"/>
      <c r="M46" s="452"/>
      <c r="N46" s="452"/>
      <c r="O46" s="452"/>
      <c r="P46" s="452"/>
    </row>
    <row r="47" spans="1:16" ht="21.75" customHeight="1">
      <c r="A47" s="455" t="s">
        <v>514</v>
      </c>
      <c r="B47" s="433">
        <f t="shared" si="6"/>
        <v>0</v>
      </c>
      <c r="C47" s="433">
        <v>0</v>
      </c>
      <c r="D47" s="433">
        <f t="shared" si="5"/>
        <v>0</v>
      </c>
      <c r="E47" s="456"/>
      <c r="F47" s="456"/>
      <c r="G47" s="456"/>
      <c r="H47" s="452"/>
      <c r="I47" s="452"/>
      <c r="J47" s="462"/>
      <c r="K47" s="452"/>
      <c r="L47" s="463"/>
      <c r="M47" s="452"/>
      <c r="N47" s="452"/>
      <c r="O47" s="452"/>
      <c r="P47" s="452"/>
    </row>
    <row r="48" spans="1:16" ht="21.75" customHeight="1">
      <c r="A48" s="455" t="s">
        <v>515</v>
      </c>
      <c r="B48" s="433">
        <f t="shared" si="6"/>
        <v>0</v>
      </c>
      <c r="C48" s="433">
        <v>0</v>
      </c>
      <c r="D48" s="433">
        <f t="shared" si="5"/>
        <v>0</v>
      </c>
      <c r="E48" s="456"/>
      <c r="F48" s="456"/>
      <c r="G48" s="456"/>
      <c r="H48" s="452"/>
      <c r="I48" s="452"/>
      <c r="J48" s="462"/>
      <c r="K48" s="452"/>
      <c r="L48" s="463"/>
      <c r="M48" s="452"/>
      <c r="N48" s="452"/>
      <c r="O48" s="452"/>
      <c r="P48" s="452"/>
    </row>
    <row r="49" spans="1:16" ht="21.75" customHeight="1">
      <c r="A49" s="455" t="s">
        <v>516</v>
      </c>
      <c r="B49" s="433">
        <f t="shared" si="6"/>
        <v>57175</v>
      </c>
      <c r="C49" s="433"/>
      <c r="D49" s="433">
        <f t="shared" si="5"/>
        <v>57175</v>
      </c>
      <c r="E49" s="456">
        <v>1929</v>
      </c>
      <c r="F49" s="456"/>
      <c r="G49" s="456">
        <v>915</v>
      </c>
      <c r="H49" s="452"/>
      <c r="I49" s="452">
        <v>4100</v>
      </c>
      <c r="J49" s="462">
        <v>24850</v>
      </c>
      <c r="K49" s="452"/>
      <c r="L49" s="463"/>
      <c r="M49" s="452">
        <v>21286</v>
      </c>
      <c r="N49" s="452"/>
      <c r="O49" s="452">
        <v>1364</v>
      </c>
      <c r="P49" s="452">
        <v>2731</v>
      </c>
    </row>
    <row r="50" spans="1:16" s="440" customFormat="1" ht="21.75" customHeight="1">
      <c r="A50" s="455" t="s">
        <v>517</v>
      </c>
      <c r="B50" s="433">
        <f t="shared" si="6"/>
        <v>21626</v>
      </c>
      <c r="C50" s="433">
        <v>2155</v>
      </c>
      <c r="D50" s="433">
        <f t="shared" si="5"/>
        <v>19471</v>
      </c>
      <c r="E50" s="433">
        <f>SUM(E51:E71)</f>
        <v>8268</v>
      </c>
      <c r="F50" s="433">
        <f aca="true" t="shared" si="7" ref="F50:P50">SUM(F51:F71)</f>
        <v>1270</v>
      </c>
      <c r="G50" s="433">
        <f t="shared" si="7"/>
        <v>2582</v>
      </c>
      <c r="H50" s="433">
        <f t="shared" si="7"/>
        <v>6700</v>
      </c>
      <c r="I50" s="433">
        <f t="shared" si="7"/>
        <v>367</v>
      </c>
      <c r="J50" s="433">
        <f t="shared" si="7"/>
        <v>0</v>
      </c>
      <c r="K50" s="433">
        <f t="shared" si="7"/>
        <v>0</v>
      </c>
      <c r="L50" s="433">
        <f t="shared" si="7"/>
        <v>111</v>
      </c>
      <c r="M50" s="433">
        <f t="shared" si="7"/>
        <v>145</v>
      </c>
      <c r="N50" s="433">
        <f t="shared" si="7"/>
        <v>0</v>
      </c>
      <c r="O50" s="433">
        <f t="shared" si="7"/>
        <v>0</v>
      </c>
      <c r="P50" s="433">
        <f t="shared" si="7"/>
        <v>28</v>
      </c>
    </row>
    <row r="51" spans="1:16" ht="21.75" customHeight="1">
      <c r="A51" s="455" t="s">
        <v>518</v>
      </c>
      <c r="B51" s="433">
        <f t="shared" si="6"/>
        <v>286</v>
      </c>
      <c r="C51" s="433">
        <v>39</v>
      </c>
      <c r="D51" s="433">
        <f t="shared" si="5"/>
        <v>247</v>
      </c>
      <c r="E51" s="456">
        <v>17</v>
      </c>
      <c r="F51" s="456">
        <v>2</v>
      </c>
      <c r="G51" s="456">
        <v>16</v>
      </c>
      <c r="H51" s="452">
        <v>2</v>
      </c>
      <c r="I51" s="452">
        <v>210</v>
      </c>
      <c r="J51" s="452"/>
      <c r="K51" s="452"/>
      <c r="L51" s="463"/>
      <c r="M51" s="452"/>
      <c r="N51" s="452"/>
      <c r="O51" s="452"/>
      <c r="P51" s="452"/>
    </row>
    <row r="52" spans="1:16" ht="21.75" customHeight="1">
      <c r="A52" s="455" t="s">
        <v>519</v>
      </c>
      <c r="B52" s="433">
        <f t="shared" si="6"/>
        <v>0</v>
      </c>
      <c r="C52" s="433"/>
      <c r="D52" s="433">
        <f t="shared" si="5"/>
        <v>0</v>
      </c>
      <c r="E52" s="459"/>
      <c r="F52" s="456"/>
      <c r="G52" s="456">
        <v>0</v>
      </c>
      <c r="H52" s="452"/>
      <c r="I52" s="452"/>
      <c r="J52" s="452"/>
      <c r="K52" s="452"/>
      <c r="L52" s="463"/>
      <c r="M52" s="452"/>
      <c r="N52" s="452"/>
      <c r="O52" s="452"/>
      <c r="P52" s="452"/>
    </row>
    <row r="53" spans="1:16" ht="21.75" customHeight="1">
      <c r="A53" s="455" t="s">
        <v>520</v>
      </c>
      <c r="B53" s="433">
        <f t="shared" si="6"/>
        <v>53</v>
      </c>
      <c r="C53" s="433">
        <v>53</v>
      </c>
      <c r="D53" s="433">
        <f t="shared" si="5"/>
        <v>0</v>
      </c>
      <c r="E53" s="456"/>
      <c r="F53" s="456"/>
      <c r="G53" s="456">
        <v>0</v>
      </c>
      <c r="H53" s="452"/>
      <c r="I53" s="452"/>
      <c r="J53" s="452"/>
      <c r="K53" s="452"/>
      <c r="L53" s="463"/>
      <c r="M53" s="452"/>
      <c r="N53" s="452"/>
      <c r="O53" s="452"/>
      <c r="P53" s="452"/>
    </row>
    <row r="54" spans="1:16" ht="21.75" customHeight="1">
      <c r="A54" s="455" t="s">
        <v>521</v>
      </c>
      <c r="B54" s="433">
        <f t="shared" si="6"/>
        <v>0</v>
      </c>
      <c r="C54" s="433"/>
      <c r="D54" s="433">
        <f t="shared" si="5"/>
        <v>0</v>
      </c>
      <c r="E54" s="456"/>
      <c r="F54" s="456"/>
      <c r="G54" s="456">
        <v>0</v>
      </c>
      <c r="H54" s="452"/>
      <c r="I54" s="452"/>
      <c r="J54" s="452"/>
      <c r="K54" s="452"/>
      <c r="L54" s="463"/>
      <c r="M54" s="452"/>
      <c r="N54" s="452"/>
      <c r="O54" s="452"/>
      <c r="P54" s="452"/>
    </row>
    <row r="55" spans="1:16" ht="21.75" customHeight="1">
      <c r="A55" s="454" t="s">
        <v>522</v>
      </c>
      <c r="B55" s="433">
        <f t="shared" si="6"/>
        <v>63</v>
      </c>
      <c r="C55" s="433"/>
      <c r="D55" s="433">
        <f t="shared" si="5"/>
        <v>63</v>
      </c>
      <c r="E55" s="456">
        <v>63</v>
      </c>
      <c r="F55" s="456"/>
      <c r="G55" s="456">
        <v>0</v>
      </c>
      <c r="H55" s="452"/>
      <c r="I55" s="452"/>
      <c r="J55" s="452"/>
      <c r="K55" s="452"/>
      <c r="L55" s="463"/>
      <c r="M55" s="452"/>
      <c r="N55" s="452"/>
      <c r="O55" s="452"/>
      <c r="P55" s="452"/>
    </row>
    <row r="56" spans="1:16" ht="21.75" customHeight="1">
      <c r="A56" s="454" t="s">
        <v>523</v>
      </c>
      <c r="B56" s="433">
        <f t="shared" si="6"/>
        <v>1165</v>
      </c>
      <c r="C56" s="433">
        <v>861</v>
      </c>
      <c r="D56" s="433">
        <f t="shared" si="5"/>
        <v>304</v>
      </c>
      <c r="E56" s="433">
        <v>156</v>
      </c>
      <c r="F56" s="433"/>
      <c r="G56" s="433">
        <v>64</v>
      </c>
      <c r="H56" s="433">
        <v>84</v>
      </c>
      <c r="I56" s="433"/>
      <c r="J56" s="433"/>
      <c r="K56" s="433"/>
      <c r="L56" s="433"/>
      <c r="M56" s="433"/>
      <c r="N56" s="433"/>
      <c r="O56" s="433"/>
      <c r="P56" s="433"/>
    </row>
    <row r="57" spans="1:16" ht="21.75" customHeight="1">
      <c r="A57" s="454" t="s">
        <v>524</v>
      </c>
      <c r="B57" s="433">
        <f t="shared" si="6"/>
        <v>0</v>
      </c>
      <c r="C57" s="433"/>
      <c r="D57" s="433">
        <f t="shared" si="5"/>
        <v>0</v>
      </c>
      <c r="E57" s="433"/>
      <c r="F57" s="433"/>
      <c r="G57" s="433">
        <v>0</v>
      </c>
      <c r="H57" s="433"/>
      <c r="I57" s="433"/>
      <c r="J57" s="433"/>
      <c r="K57" s="433"/>
      <c r="L57" s="433"/>
      <c r="M57" s="433"/>
      <c r="N57" s="433"/>
      <c r="O57" s="433"/>
      <c r="P57" s="433"/>
    </row>
    <row r="58" spans="1:16" s="441" customFormat="1" ht="21.75" customHeight="1">
      <c r="A58" s="457" t="s">
        <v>525</v>
      </c>
      <c r="B58" s="433">
        <f t="shared" si="6"/>
        <v>99</v>
      </c>
      <c r="C58" s="461"/>
      <c r="D58" s="433">
        <f t="shared" si="5"/>
        <v>99</v>
      </c>
      <c r="E58" s="459">
        <v>18</v>
      </c>
      <c r="F58" s="459"/>
      <c r="G58" s="459"/>
      <c r="H58" s="459"/>
      <c r="I58" s="459"/>
      <c r="J58" s="459"/>
      <c r="K58" s="459"/>
      <c r="L58" s="459"/>
      <c r="M58" s="459">
        <v>81</v>
      </c>
      <c r="N58" s="459"/>
      <c r="O58" s="459"/>
      <c r="P58" s="459"/>
    </row>
    <row r="59" spans="1:16" s="441" customFormat="1" ht="21.75" customHeight="1">
      <c r="A59" s="457" t="s">
        <v>526</v>
      </c>
      <c r="B59" s="433">
        <f t="shared" si="6"/>
        <v>1788</v>
      </c>
      <c r="C59" s="461">
        <v>802</v>
      </c>
      <c r="D59" s="433">
        <f t="shared" si="5"/>
        <v>986</v>
      </c>
      <c r="E59" s="459">
        <v>277</v>
      </c>
      <c r="F59" s="459">
        <v>179</v>
      </c>
      <c r="G59" s="459">
        <v>212</v>
      </c>
      <c r="H59" s="459">
        <v>199</v>
      </c>
      <c r="I59" s="459">
        <v>5</v>
      </c>
      <c r="J59" s="459"/>
      <c r="K59" s="459"/>
      <c r="L59" s="459">
        <v>86</v>
      </c>
      <c r="M59" s="459"/>
      <c r="N59" s="459"/>
      <c r="O59" s="459"/>
      <c r="P59" s="459">
        <v>28</v>
      </c>
    </row>
    <row r="60" spans="1:16" s="441" customFormat="1" ht="21.75" customHeight="1">
      <c r="A60" s="457" t="s">
        <v>527</v>
      </c>
      <c r="B60" s="433">
        <f t="shared" si="6"/>
        <v>0</v>
      </c>
      <c r="C60" s="461"/>
      <c r="D60" s="433">
        <f t="shared" si="5"/>
        <v>0</v>
      </c>
      <c r="E60" s="459"/>
      <c r="F60" s="459"/>
      <c r="G60" s="459">
        <v>0</v>
      </c>
      <c r="H60" s="459"/>
      <c r="I60" s="459"/>
      <c r="J60" s="459"/>
      <c r="K60" s="459"/>
      <c r="L60" s="459"/>
      <c r="M60" s="459"/>
      <c r="N60" s="459"/>
      <c r="O60" s="459"/>
      <c r="P60" s="459"/>
    </row>
    <row r="61" spans="1:16" s="441" customFormat="1" ht="21.75" customHeight="1">
      <c r="A61" s="457" t="s">
        <v>528</v>
      </c>
      <c r="B61" s="433">
        <f t="shared" si="6"/>
        <v>288</v>
      </c>
      <c r="C61" s="461"/>
      <c r="D61" s="433">
        <f t="shared" si="5"/>
        <v>288</v>
      </c>
      <c r="E61" s="459"/>
      <c r="F61" s="459">
        <v>288</v>
      </c>
      <c r="G61" s="459">
        <v>0</v>
      </c>
      <c r="H61" s="459"/>
      <c r="I61" s="459"/>
      <c r="J61" s="459"/>
      <c r="K61" s="459"/>
      <c r="L61" s="459"/>
      <c r="M61" s="459"/>
      <c r="N61" s="459"/>
      <c r="O61" s="459"/>
      <c r="P61" s="459"/>
    </row>
    <row r="62" spans="1:16" s="441" customFormat="1" ht="21.75" customHeight="1">
      <c r="A62" s="457" t="s">
        <v>529</v>
      </c>
      <c r="B62" s="433">
        <f t="shared" si="6"/>
        <v>17613</v>
      </c>
      <c r="C62" s="461">
        <v>400</v>
      </c>
      <c r="D62" s="433">
        <f t="shared" si="5"/>
        <v>17213</v>
      </c>
      <c r="E62" s="459">
        <v>7713</v>
      </c>
      <c r="F62" s="459">
        <v>554</v>
      </c>
      <c r="G62" s="459">
        <v>2290</v>
      </c>
      <c r="H62" s="459">
        <v>6415</v>
      </c>
      <c r="I62" s="459">
        <v>152</v>
      </c>
      <c r="J62" s="459"/>
      <c r="K62" s="459"/>
      <c r="L62" s="459">
        <v>25</v>
      </c>
      <c r="M62" s="459">
        <v>64</v>
      </c>
      <c r="N62" s="459"/>
      <c r="O62" s="459"/>
      <c r="P62" s="459"/>
    </row>
    <row r="63" spans="1:16" s="441" customFormat="1" ht="21.75" customHeight="1">
      <c r="A63" s="457" t="s">
        <v>530</v>
      </c>
      <c r="B63" s="433">
        <f t="shared" si="6"/>
        <v>0</v>
      </c>
      <c r="C63" s="461"/>
      <c r="D63" s="433">
        <f t="shared" si="5"/>
        <v>0</v>
      </c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</row>
    <row r="64" spans="1:16" s="441" customFormat="1" ht="21.75" customHeight="1">
      <c r="A64" s="457" t="s">
        <v>531</v>
      </c>
      <c r="B64" s="433">
        <f t="shared" si="6"/>
        <v>247</v>
      </c>
      <c r="C64" s="461"/>
      <c r="D64" s="433">
        <f t="shared" si="5"/>
        <v>247</v>
      </c>
      <c r="E64" s="459"/>
      <c r="F64" s="459">
        <v>247</v>
      </c>
      <c r="G64" s="459"/>
      <c r="H64" s="459"/>
      <c r="I64" s="459"/>
      <c r="J64" s="459"/>
      <c r="K64" s="459"/>
      <c r="L64" s="459"/>
      <c r="M64" s="459"/>
      <c r="N64" s="459"/>
      <c r="O64" s="459"/>
      <c r="P64" s="459"/>
    </row>
    <row r="65" spans="1:16" s="441" customFormat="1" ht="21.75" customHeight="1">
      <c r="A65" s="457" t="s">
        <v>532</v>
      </c>
      <c r="B65" s="433">
        <f t="shared" si="6"/>
        <v>24</v>
      </c>
      <c r="C65" s="458"/>
      <c r="D65" s="433">
        <f t="shared" si="5"/>
        <v>24</v>
      </c>
      <c r="E65" s="458">
        <v>24</v>
      </c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</row>
    <row r="66" spans="1:16" s="441" customFormat="1" ht="21.75" customHeight="1">
      <c r="A66" s="457" t="s">
        <v>533</v>
      </c>
      <c r="B66" s="433">
        <f t="shared" si="6"/>
        <v>0</v>
      </c>
      <c r="C66" s="461"/>
      <c r="D66" s="433">
        <f t="shared" si="5"/>
        <v>0</v>
      </c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</row>
    <row r="67" spans="1:16" ht="21.75" customHeight="1">
      <c r="A67" s="454" t="s">
        <v>534</v>
      </c>
      <c r="B67" s="433">
        <f t="shared" si="6"/>
        <v>0</v>
      </c>
      <c r="C67" s="461"/>
      <c r="D67" s="433">
        <f t="shared" si="5"/>
        <v>0</v>
      </c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</row>
    <row r="68" spans="1:16" ht="21.75" customHeight="1">
      <c r="A68" s="454" t="s">
        <v>535</v>
      </c>
      <c r="B68" s="433">
        <f t="shared" si="6"/>
        <v>0</v>
      </c>
      <c r="C68" s="461"/>
      <c r="D68" s="433">
        <f t="shared" si="5"/>
        <v>0</v>
      </c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</row>
    <row r="69" spans="1:16" ht="21.75" customHeight="1">
      <c r="A69" s="454" t="s">
        <v>536</v>
      </c>
      <c r="B69" s="433">
        <f t="shared" si="6"/>
        <v>0</v>
      </c>
      <c r="C69" s="284"/>
      <c r="D69" s="433">
        <f t="shared" si="5"/>
        <v>0</v>
      </c>
      <c r="E69" s="464"/>
      <c r="F69" s="464"/>
      <c r="G69" s="464"/>
      <c r="H69" s="464"/>
      <c r="I69" s="464"/>
      <c r="J69" s="464"/>
      <c r="K69" s="464"/>
      <c r="L69" s="284"/>
      <c r="M69" s="464"/>
      <c r="N69" s="464"/>
      <c r="O69" s="464"/>
      <c r="P69" s="464"/>
    </row>
    <row r="70" spans="1:16" ht="21.75" customHeight="1">
      <c r="A70" s="454" t="s">
        <v>537</v>
      </c>
      <c r="B70" s="433">
        <f t="shared" si="6"/>
        <v>0</v>
      </c>
      <c r="C70" s="284"/>
      <c r="D70" s="433">
        <f t="shared" si="5"/>
        <v>0</v>
      </c>
      <c r="E70" s="464"/>
      <c r="F70" s="464"/>
      <c r="G70" s="464"/>
      <c r="H70" s="464"/>
      <c r="I70" s="464"/>
      <c r="J70" s="464"/>
      <c r="K70" s="464"/>
      <c r="L70" s="284"/>
      <c r="M70" s="464"/>
      <c r="N70" s="464"/>
      <c r="O70" s="464"/>
      <c r="P70" s="464"/>
    </row>
    <row r="71" spans="1:16" ht="21.75" customHeight="1">
      <c r="A71" s="454" t="s">
        <v>538</v>
      </c>
      <c r="B71" s="433">
        <f t="shared" si="6"/>
        <v>0</v>
      </c>
      <c r="C71" s="284"/>
      <c r="D71" s="433">
        <f t="shared" si="5"/>
        <v>0</v>
      </c>
      <c r="E71" s="464"/>
      <c r="F71" s="464"/>
      <c r="G71" s="464"/>
      <c r="H71" s="464"/>
      <c r="I71" s="464"/>
      <c r="J71" s="464"/>
      <c r="K71" s="464"/>
      <c r="L71" s="284"/>
      <c r="M71" s="464"/>
      <c r="N71" s="464"/>
      <c r="O71" s="464"/>
      <c r="P71" s="464"/>
    </row>
    <row r="72" spans="1:5" ht="21.75" customHeight="1">
      <c r="A72" s="465" t="s">
        <v>539</v>
      </c>
      <c r="B72" s="466"/>
      <c r="C72" s="466"/>
      <c r="D72" s="466"/>
      <c r="E72" s="466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protectedRanges>
    <protectedRange sqref="E8:E13" name="区域2_1_3_1"/>
    <protectedRange sqref="G8:G13" name="区域2_20_1"/>
    <protectedRange sqref="H51:H55 H35:H49" name="区域2_3_1_1"/>
    <protectedRange sqref="I8:I13" name="区域2_5_1_1"/>
    <protectedRange sqref="I43" name="区域2_6_1_1"/>
    <protectedRange sqref="J8:J13" name="区域2_9_1_1"/>
    <protectedRange sqref="J51:J55 J35:J49" name="区域2_8_1_1"/>
    <protectedRange sqref="K8:K13" name="区域2_1_1_1_1"/>
    <protectedRange sqref="K51:K55 K35:K49" name="区域2_2_1_1_1"/>
    <protectedRange sqref="L8 L11" name="区域2_11_1_1"/>
    <protectedRange sqref="L9" name="区域1_1_1_1_1"/>
    <protectedRange sqref="L10" name="区域1_2_1_1"/>
    <protectedRange sqref="L12:L13" name="区域1_3_1_1"/>
    <protectedRange sqref="L51:L55 L35:L49" name="区域2_12_1_1"/>
    <protectedRange sqref="M8:M13" name="区域2_1_2_1_1"/>
    <protectedRange sqref="M51:M55 M35:M49" name="区域2_14_1_1"/>
    <protectedRange sqref="N8:N13" name="区域2_15_1_1"/>
    <protectedRange sqref="N51:N55 N35:N49" name="区域2_16_1_1"/>
    <protectedRange sqref="O8:O13" name="区域2_17_1_1"/>
    <protectedRange sqref="O51:O55 P49 O35:O49" name="区域2_18_1_1"/>
    <protectedRange sqref="P51:P55 P35:P48" name="区域2_2_2_1_1"/>
    <protectedRange sqref="L69:L71" name="区域2_19_1_1"/>
    <protectedRange sqref="H8:H13" name="区域1_1_2_1"/>
    <protectedRange sqref="I35:I42 I51:I55 I44:I49" name="区域2_3_1_1_1"/>
    <protectedRange sqref="A8:A13" name="区域2_5_1_1_1"/>
    <protectedRange sqref="A35:A54" name="区域2_6_1_1_1"/>
    <protectedRange sqref="I35:I42 I51:I55 I44:I49" name="区域2_6_1_1_2"/>
  </protectedRanges>
  <mergeCells count="5">
    <mergeCell ref="A2:P2"/>
    <mergeCell ref="O3:P3"/>
    <mergeCell ref="B4:P4"/>
    <mergeCell ref="A72:E72"/>
    <mergeCell ref="A4:A5"/>
  </mergeCells>
  <printOptions horizontalCentered="1"/>
  <pageMargins left="1.1023622047244095" right="1.1023622047244095" top="1.1023622047244095" bottom="1.1023622047244095" header="0.31496062992125984" footer="0.31496062992125984"/>
  <pageSetup horizontalDpi="600" verticalDpi="600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23.125" style="419" customWidth="1"/>
    <col min="2" max="5" width="24.375" style="420" customWidth="1"/>
  </cols>
  <sheetData>
    <row r="1" spans="1:5" ht="14.25">
      <c r="A1" s="421" t="s">
        <v>540</v>
      </c>
      <c r="B1" s="422"/>
      <c r="C1" s="422"/>
      <c r="D1" s="422"/>
      <c r="E1" s="422"/>
    </row>
    <row r="2" spans="1:5" ht="25.5">
      <c r="A2" s="423" t="s">
        <v>541</v>
      </c>
      <c r="B2" s="423"/>
      <c r="C2" s="423"/>
      <c r="D2" s="423"/>
      <c r="E2" s="423"/>
    </row>
    <row r="3" spans="1:5" ht="14.25">
      <c r="A3" s="424"/>
      <c r="B3" s="425"/>
      <c r="C3" s="426"/>
      <c r="D3" s="426"/>
      <c r="E3" s="427" t="s">
        <v>130</v>
      </c>
    </row>
    <row r="4" spans="1:5" ht="24.75" customHeight="1">
      <c r="A4" s="428" t="s">
        <v>542</v>
      </c>
      <c r="B4" s="429" t="s">
        <v>127</v>
      </c>
      <c r="C4" s="430" t="s">
        <v>543</v>
      </c>
      <c r="D4" s="430" t="s">
        <v>544</v>
      </c>
      <c r="E4" s="430" t="s">
        <v>545</v>
      </c>
    </row>
    <row r="5" spans="1:5" ht="24.75" customHeight="1">
      <c r="A5" s="431" t="s">
        <v>546</v>
      </c>
      <c r="B5" s="432">
        <f>SUM(C5:E5)</f>
        <v>291285</v>
      </c>
      <c r="C5" s="433">
        <v>15447</v>
      </c>
      <c r="D5" s="432">
        <v>273683</v>
      </c>
      <c r="E5" s="433">
        <v>2155</v>
      </c>
    </row>
    <row r="6" spans="1:5" ht="24.75" customHeight="1">
      <c r="A6" s="431" t="s">
        <v>547</v>
      </c>
      <c r="B6" s="432">
        <f aca="true" t="shared" si="0" ref="B6:B17">SUM(C6:E6)</f>
        <v>220420</v>
      </c>
      <c r="C6" s="434">
        <v>4510</v>
      </c>
      <c r="D6" s="434">
        <v>207642</v>
      </c>
      <c r="E6" s="434">
        <v>8268</v>
      </c>
    </row>
    <row r="7" spans="1:5" ht="24.75" customHeight="1">
      <c r="A7" s="431" t="s">
        <v>548</v>
      </c>
      <c r="B7" s="432">
        <f t="shared" si="0"/>
        <v>145225</v>
      </c>
      <c r="C7" s="434">
        <v>8910</v>
      </c>
      <c r="D7" s="434">
        <v>135045</v>
      </c>
      <c r="E7" s="434">
        <v>1270</v>
      </c>
    </row>
    <row r="8" spans="1:5" ht="24.75" customHeight="1">
      <c r="A8" s="431" t="s">
        <v>549</v>
      </c>
      <c r="B8" s="432">
        <f t="shared" si="0"/>
        <v>201408</v>
      </c>
      <c r="C8" s="434">
        <v>5910</v>
      </c>
      <c r="D8" s="434">
        <v>192916</v>
      </c>
      <c r="E8" s="434">
        <v>2582</v>
      </c>
    </row>
    <row r="9" spans="1:5" ht="24.75" customHeight="1">
      <c r="A9" s="431" t="s">
        <v>550</v>
      </c>
      <c r="B9" s="432">
        <f t="shared" si="0"/>
        <v>162146</v>
      </c>
      <c r="C9" s="434">
        <v>23895</v>
      </c>
      <c r="D9" s="434">
        <v>131551</v>
      </c>
      <c r="E9" s="434">
        <v>6700</v>
      </c>
    </row>
    <row r="10" spans="1:5" ht="24.75" customHeight="1">
      <c r="A10" s="431" t="s">
        <v>551</v>
      </c>
      <c r="B10" s="432">
        <f t="shared" si="0"/>
        <v>295661</v>
      </c>
      <c r="C10" s="434">
        <v>25592</v>
      </c>
      <c r="D10" s="434">
        <v>269702</v>
      </c>
      <c r="E10" s="434">
        <v>367</v>
      </c>
    </row>
    <row r="11" spans="1:5" ht="24.75" customHeight="1">
      <c r="A11" s="431" t="s">
        <v>552</v>
      </c>
      <c r="B11" s="432">
        <f t="shared" si="0"/>
        <v>101300</v>
      </c>
      <c r="C11" s="434">
        <v>3851</v>
      </c>
      <c r="D11" s="434">
        <v>97449</v>
      </c>
      <c r="E11" s="434">
        <v>0</v>
      </c>
    </row>
    <row r="12" spans="1:5" ht="24.75" customHeight="1">
      <c r="A12" s="431" t="s">
        <v>553</v>
      </c>
      <c r="B12" s="432">
        <f t="shared" si="0"/>
        <v>35975</v>
      </c>
      <c r="C12" s="434">
        <v>6092</v>
      </c>
      <c r="D12" s="434">
        <v>29883</v>
      </c>
      <c r="E12" s="434">
        <v>0</v>
      </c>
    </row>
    <row r="13" spans="1:5" ht="24.75" customHeight="1">
      <c r="A13" s="431" t="s">
        <v>554</v>
      </c>
      <c r="B13" s="432">
        <f t="shared" si="0"/>
        <v>29554</v>
      </c>
      <c r="C13" s="434">
        <v>6913</v>
      </c>
      <c r="D13" s="434">
        <v>22530</v>
      </c>
      <c r="E13" s="434">
        <v>111</v>
      </c>
    </row>
    <row r="14" spans="1:5" ht="24.75" customHeight="1">
      <c r="A14" s="431" t="s">
        <v>555</v>
      </c>
      <c r="B14" s="432">
        <f t="shared" si="0"/>
        <v>62429</v>
      </c>
      <c r="C14" s="434">
        <v>18042</v>
      </c>
      <c r="D14" s="434">
        <v>44242</v>
      </c>
      <c r="E14" s="434">
        <v>145</v>
      </c>
    </row>
    <row r="15" spans="1:5" ht="24.75" customHeight="1">
      <c r="A15" s="431" t="s">
        <v>556</v>
      </c>
      <c r="B15" s="432">
        <f t="shared" si="0"/>
        <v>9553</v>
      </c>
      <c r="C15" s="434">
        <v>-657</v>
      </c>
      <c r="D15" s="434">
        <v>10210</v>
      </c>
      <c r="E15" s="434">
        <v>0</v>
      </c>
    </row>
    <row r="16" spans="1:5" ht="24.75" customHeight="1">
      <c r="A16" s="431" t="s">
        <v>557</v>
      </c>
      <c r="B16" s="435">
        <f t="shared" si="0"/>
        <v>-2561</v>
      </c>
      <c r="C16" s="434">
        <v>-3925</v>
      </c>
      <c r="D16" s="434">
        <v>1364</v>
      </c>
      <c r="E16" s="434">
        <v>0</v>
      </c>
    </row>
    <row r="17" spans="1:5" ht="24.75" customHeight="1">
      <c r="A17" s="431" t="s">
        <v>558</v>
      </c>
      <c r="B17" s="432">
        <f t="shared" si="0"/>
        <v>11381</v>
      </c>
      <c r="C17" s="434">
        <v>4113</v>
      </c>
      <c r="D17" s="434">
        <v>7240</v>
      </c>
      <c r="E17" s="434">
        <v>28</v>
      </c>
    </row>
    <row r="18" spans="1:5" ht="24.75" customHeight="1">
      <c r="A18" s="436" t="s">
        <v>456</v>
      </c>
      <c r="B18" s="437">
        <f>SUM(B5:B17)</f>
        <v>1563776</v>
      </c>
      <c r="C18" s="437">
        <f>SUM(C5:C17)</f>
        <v>118693</v>
      </c>
      <c r="D18" s="437">
        <f>SUM(D5:D17)</f>
        <v>1423457</v>
      </c>
      <c r="E18" s="437">
        <f>SUM(E5:E17)-1</f>
        <v>21625</v>
      </c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"/>
  <sheetViews>
    <sheetView showZeros="0" workbookViewId="0" topLeftCell="A1">
      <selection activeCell="A1" sqref="A1"/>
    </sheetView>
  </sheetViews>
  <sheetFormatPr defaultColWidth="13.375" defaultRowHeight="32.25" customHeight="1"/>
  <cols>
    <col min="1" max="1" width="37.25390625" style="242" customWidth="1"/>
    <col min="2" max="4" width="12.375" style="242" customWidth="1"/>
    <col min="5" max="7" width="12.375" style="417" customWidth="1"/>
    <col min="8" max="8" width="24.75390625" style="242" customWidth="1"/>
    <col min="9" max="16384" width="13.375" style="242" customWidth="1"/>
  </cols>
  <sheetData>
    <row r="1" spans="1:7" s="238" customFormat="1" ht="19.5" customHeight="1">
      <c r="A1" s="85" t="s">
        <v>559</v>
      </c>
      <c r="E1" s="418"/>
      <c r="F1" s="418"/>
      <c r="G1" s="418"/>
    </row>
    <row r="2" s="245" customFormat="1" ht="48.75" customHeight="1">
      <c r="A2" s="245" t="s">
        <v>560</v>
      </c>
    </row>
    <row r="3" spans="1:21" ht="25.5" customHeight="1">
      <c r="A3" s="197"/>
      <c r="B3" s="197"/>
      <c r="C3" s="197"/>
      <c r="D3" s="197"/>
      <c r="E3" s="197"/>
      <c r="F3" s="197"/>
      <c r="G3" s="233" t="s">
        <v>2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7" s="197" customFormat="1" ht="28.5" customHeight="1">
      <c r="A4" s="176" t="s">
        <v>3</v>
      </c>
      <c r="B4" s="176" t="s">
        <v>561</v>
      </c>
      <c r="C4" s="176"/>
      <c r="D4" s="176"/>
      <c r="E4" s="176" t="s">
        <v>562</v>
      </c>
      <c r="F4" s="176"/>
      <c r="G4" s="176"/>
    </row>
    <row r="5" spans="1:7" s="197" customFormat="1" ht="28.5" customHeight="1">
      <c r="A5" s="176"/>
      <c r="B5" s="176" t="s">
        <v>127</v>
      </c>
      <c r="C5" s="176" t="s">
        <v>460</v>
      </c>
      <c r="D5" s="176" t="s">
        <v>563</v>
      </c>
      <c r="E5" s="176" t="s">
        <v>127</v>
      </c>
      <c r="F5" s="176" t="s">
        <v>460</v>
      </c>
      <c r="G5" s="176" t="s">
        <v>563</v>
      </c>
    </row>
    <row r="6" spans="1:7" s="197" customFormat="1" ht="28.5" customHeight="1">
      <c r="A6" s="204" t="s">
        <v>564</v>
      </c>
      <c r="B6" s="250"/>
      <c r="C6" s="250"/>
      <c r="D6" s="250"/>
      <c r="E6" s="250">
        <v>2256631</v>
      </c>
      <c r="F6" s="250">
        <v>451590</v>
      </c>
      <c r="G6" s="250">
        <f>E6-F6</f>
        <v>1805041</v>
      </c>
    </row>
    <row r="7" spans="1:7" s="197" customFormat="1" ht="28.5" customHeight="1">
      <c r="A7" s="204" t="s">
        <v>565</v>
      </c>
      <c r="B7" s="250">
        <v>2454442</v>
      </c>
      <c r="C7" s="250">
        <v>532093</v>
      </c>
      <c r="D7" s="250">
        <f>B7-C7</f>
        <v>1922349</v>
      </c>
      <c r="E7" s="250"/>
      <c r="F7" s="250"/>
      <c r="G7" s="250"/>
    </row>
    <row r="8" spans="1:7" s="197" customFormat="1" ht="28.5" customHeight="1">
      <c r="A8" s="204" t="s">
        <v>566</v>
      </c>
      <c r="B8" s="250"/>
      <c r="C8" s="250"/>
      <c r="D8" s="250"/>
      <c r="E8" s="250">
        <v>274417</v>
      </c>
      <c r="F8" s="250">
        <v>107354</v>
      </c>
      <c r="G8" s="250">
        <f>E8-F8</f>
        <v>167063</v>
      </c>
    </row>
    <row r="9" spans="1:7" s="197" customFormat="1" ht="28.5" customHeight="1">
      <c r="A9" s="204" t="s">
        <v>567</v>
      </c>
      <c r="B9" s="250"/>
      <c r="C9" s="250"/>
      <c r="D9" s="250"/>
      <c r="E9" s="250">
        <v>217626</v>
      </c>
      <c r="F9" s="250">
        <v>95014</v>
      </c>
      <c r="G9" s="250">
        <f>E9-F9</f>
        <v>122612</v>
      </c>
    </row>
    <row r="10" spans="1:7" s="197" customFormat="1" ht="28.5" customHeight="1">
      <c r="A10" s="204" t="s">
        <v>568</v>
      </c>
      <c r="B10" s="250"/>
      <c r="C10" s="250"/>
      <c r="D10" s="250"/>
      <c r="E10" s="250">
        <v>2313422</v>
      </c>
      <c r="F10" s="250">
        <v>463932</v>
      </c>
      <c r="G10" s="250">
        <f>E10-F10</f>
        <v>1849490</v>
      </c>
    </row>
    <row r="11" spans="1:7" s="197" customFormat="1" ht="28.5" customHeight="1">
      <c r="A11" s="204" t="s">
        <v>569</v>
      </c>
      <c r="B11" s="250"/>
      <c r="C11" s="250"/>
      <c r="D11" s="250"/>
      <c r="E11" s="250"/>
      <c r="F11" s="250"/>
      <c r="G11" s="250"/>
    </row>
    <row r="12" spans="1:7" ht="20.25" customHeight="1">
      <c r="A12" s="242" t="s">
        <v>570</v>
      </c>
      <c r="E12" s="242"/>
      <c r="F12" s="242"/>
      <c r="G12" s="242"/>
    </row>
    <row r="13" spans="1:7" ht="20.25" customHeight="1">
      <c r="A13" s="242" t="s">
        <v>571</v>
      </c>
      <c r="E13" s="242"/>
      <c r="F13" s="242"/>
      <c r="G13" s="242"/>
    </row>
    <row r="14" spans="1:7" ht="20.25" customHeight="1">
      <c r="A14" s="242" t="s">
        <v>572</v>
      </c>
      <c r="E14" s="242"/>
      <c r="F14" s="242"/>
      <c r="G14" s="242"/>
    </row>
    <row r="15" ht="19.5" customHeight="1"/>
  </sheetData>
  <sheetProtection/>
  <mergeCells count="7">
    <mergeCell ref="A2:G2"/>
    <mergeCell ref="B4:D4"/>
    <mergeCell ref="E4:G4"/>
    <mergeCell ref="A12:G12"/>
    <mergeCell ref="A13:G13"/>
    <mergeCell ref="A14:G14"/>
    <mergeCell ref="A4:A5"/>
  </mergeCells>
  <printOptions horizontalCentered="1"/>
  <pageMargins left="1.1023622047244095" right="1.1023622047244095" top="1.1023622047244095" bottom="1.1023622047244095" header="0.31496062992125984" footer="0.31496062992125984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77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8.75390625" defaultRowHeight="18.75" customHeight="1"/>
  <cols>
    <col min="1" max="1" width="29.125" style="242" customWidth="1"/>
    <col min="2" max="2" width="14.375" style="242" customWidth="1"/>
    <col min="3" max="3" width="14.375" style="243" customWidth="1"/>
    <col min="4" max="4" width="14.375" style="242" customWidth="1"/>
    <col min="5" max="30" width="9.00390625" style="242" customWidth="1"/>
    <col min="31" max="16384" width="8.75390625" style="242" customWidth="1"/>
  </cols>
  <sheetData>
    <row r="1" s="238" customFormat="1" ht="19.5" customHeight="1">
      <c r="A1" s="85" t="s">
        <v>573</v>
      </c>
    </row>
    <row r="2" spans="1:4" s="245" customFormat="1" ht="48.75" customHeight="1">
      <c r="A2" s="244" t="s">
        <v>574</v>
      </c>
      <c r="B2" s="244"/>
      <c r="C2" s="244"/>
      <c r="D2" s="244"/>
    </row>
    <row r="3" spans="3:4" ht="21.75" customHeight="1">
      <c r="C3" s="242"/>
      <c r="D3" s="246" t="s">
        <v>2</v>
      </c>
    </row>
    <row r="4" spans="1:4" s="240" customFormat="1" ht="45" customHeight="1">
      <c r="A4" s="247" t="s">
        <v>575</v>
      </c>
      <c r="B4" s="248" t="s">
        <v>576</v>
      </c>
      <c r="C4" s="247" t="s">
        <v>577</v>
      </c>
      <c r="D4" s="247" t="s">
        <v>578</v>
      </c>
    </row>
    <row r="5" spans="1:4" ht="33" customHeight="1">
      <c r="A5" s="203" t="s">
        <v>579</v>
      </c>
      <c r="B5" s="415">
        <f>SUM(B6:B18)</f>
        <v>2454442</v>
      </c>
      <c r="C5" s="415">
        <f>SUM(C6:C18)</f>
        <v>2313422</v>
      </c>
      <c r="D5" s="416"/>
    </row>
    <row r="6" spans="1:4" ht="33" customHeight="1">
      <c r="A6" s="203" t="s">
        <v>580</v>
      </c>
      <c r="B6" s="250">
        <v>532093</v>
      </c>
      <c r="C6" s="250">
        <v>463932</v>
      </c>
      <c r="D6" s="416"/>
    </row>
    <row r="7" spans="1:4" ht="33" customHeight="1">
      <c r="A7" s="203" t="s">
        <v>581</v>
      </c>
      <c r="B7" s="250">
        <v>869720</v>
      </c>
      <c r="C7" s="250">
        <v>868534</v>
      </c>
      <c r="D7" s="416"/>
    </row>
    <row r="8" spans="1:4" ht="33" customHeight="1">
      <c r="A8" s="203" t="s">
        <v>582</v>
      </c>
      <c r="B8" s="250">
        <v>190492</v>
      </c>
      <c r="C8" s="250">
        <v>177345</v>
      </c>
      <c r="D8" s="416"/>
    </row>
    <row r="9" spans="1:4" ht="33" customHeight="1">
      <c r="A9" s="203" t="s">
        <v>583</v>
      </c>
      <c r="B9" s="250">
        <v>174934</v>
      </c>
      <c r="C9" s="250">
        <v>171733</v>
      </c>
      <c r="D9" s="416"/>
    </row>
    <row r="10" spans="1:4" ht="33" customHeight="1">
      <c r="A10" s="203" t="s">
        <v>584</v>
      </c>
      <c r="B10" s="250">
        <v>88788</v>
      </c>
      <c r="C10" s="250">
        <v>88224</v>
      </c>
      <c r="D10" s="416"/>
    </row>
    <row r="11" spans="1:4" ht="33" customHeight="1">
      <c r="A11" s="203" t="s">
        <v>585</v>
      </c>
      <c r="B11" s="250">
        <v>205528</v>
      </c>
      <c r="C11" s="250">
        <v>189156</v>
      </c>
      <c r="D11" s="416"/>
    </row>
    <row r="12" spans="1:4" ht="33" customHeight="1">
      <c r="A12" s="203" t="s">
        <v>586</v>
      </c>
      <c r="B12" s="250">
        <v>191341</v>
      </c>
      <c r="C12" s="250">
        <v>167048</v>
      </c>
      <c r="D12" s="416"/>
    </row>
    <row r="13" spans="1:4" ht="33" customHeight="1">
      <c r="A13" s="203" t="s">
        <v>587</v>
      </c>
      <c r="B13" s="250">
        <v>36846</v>
      </c>
      <c r="C13" s="250">
        <v>35873</v>
      </c>
      <c r="D13" s="416"/>
    </row>
    <row r="14" spans="1:4" ht="33" customHeight="1">
      <c r="A14" s="203" t="s">
        <v>588</v>
      </c>
      <c r="B14" s="250">
        <v>36560</v>
      </c>
      <c r="C14" s="250">
        <v>34793</v>
      </c>
      <c r="D14" s="416"/>
    </row>
    <row r="15" spans="1:4" ht="33" customHeight="1">
      <c r="A15" s="203" t="s">
        <v>589</v>
      </c>
      <c r="B15" s="250">
        <v>45240</v>
      </c>
      <c r="C15" s="250">
        <v>39714</v>
      </c>
      <c r="D15" s="416"/>
    </row>
    <row r="16" spans="1:7" ht="33" customHeight="1">
      <c r="A16" s="203" t="s">
        <v>590</v>
      </c>
      <c r="B16" s="250">
        <v>40571</v>
      </c>
      <c r="C16" s="250">
        <v>39000</v>
      </c>
      <c r="D16" s="416"/>
      <c r="E16" s="197"/>
      <c r="F16" s="197"/>
      <c r="G16" s="197"/>
    </row>
    <row r="17" spans="1:4" ht="33" customHeight="1">
      <c r="A17" s="203" t="s">
        <v>591</v>
      </c>
      <c r="B17" s="250">
        <v>22692</v>
      </c>
      <c r="C17" s="250">
        <v>20740</v>
      </c>
      <c r="D17" s="416"/>
    </row>
    <row r="18" spans="1:7" ht="33" customHeight="1">
      <c r="A18" s="203" t="s">
        <v>592</v>
      </c>
      <c r="B18" s="250">
        <v>19637</v>
      </c>
      <c r="C18" s="250">
        <v>17330</v>
      </c>
      <c r="D18" s="416"/>
      <c r="E18" s="197"/>
      <c r="F18" s="197"/>
      <c r="G18" s="197"/>
    </row>
    <row r="19" spans="1:3" ht="36" customHeight="1">
      <c r="A19" s="241"/>
      <c r="B19" s="241"/>
      <c r="C19" s="241"/>
    </row>
    <row r="20" ht="18.75" customHeight="1">
      <c r="C20" s="242"/>
    </row>
    <row r="21" ht="18.75" customHeight="1">
      <c r="C21" s="242"/>
    </row>
    <row r="22" ht="18.75" customHeight="1">
      <c r="C22" s="242"/>
    </row>
    <row r="23" ht="18.75" customHeight="1">
      <c r="C23" s="242"/>
    </row>
    <row r="24" ht="18.75" customHeight="1">
      <c r="C24" s="242"/>
    </row>
    <row r="25" ht="18.75" customHeight="1">
      <c r="C25" s="242"/>
    </row>
    <row r="26" ht="18.75" customHeight="1">
      <c r="C26" s="242"/>
    </row>
    <row r="27" ht="18.75" customHeight="1">
      <c r="C27" s="242"/>
    </row>
    <row r="28" ht="18.75" customHeight="1">
      <c r="C28" s="242"/>
    </row>
    <row r="29" ht="18.75" customHeight="1">
      <c r="C29" s="242"/>
    </row>
    <row r="30" ht="18.75" customHeight="1">
      <c r="C30" s="242"/>
    </row>
    <row r="31" ht="18.75" customHeight="1">
      <c r="C31" s="242"/>
    </row>
    <row r="32" ht="18.75" customHeight="1">
      <c r="C32" s="242"/>
    </row>
    <row r="33" ht="18.75" customHeight="1">
      <c r="C33" s="242"/>
    </row>
    <row r="34" ht="18.75" customHeight="1">
      <c r="C34" s="242"/>
    </row>
    <row r="35" ht="18.75" customHeight="1">
      <c r="C35" s="242"/>
    </row>
    <row r="36" ht="18.75" customHeight="1">
      <c r="C36" s="242"/>
    </row>
    <row r="37" ht="18.75" customHeight="1">
      <c r="C37" s="242"/>
    </row>
    <row r="38" ht="18.75" customHeight="1">
      <c r="C38" s="242"/>
    </row>
    <row r="39" ht="18.75" customHeight="1">
      <c r="C39" s="242"/>
    </row>
    <row r="40" ht="18.75" customHeight="1">
      <c r="C40" s="242"/>
    </row>
    <row r="41" ht="18.75" customHeight="1">
      <c r="C41" s="242"/>
    </row>
    <row r="42" ht="18.75" customHeight="1">
      <c r="C42" s="242"/>
    </row>
    <row r="43" ht="18.75" customHeight="1">
      <c r="C43" s="242"/>
    </row>
    <row r="44" ht="18.75" customHeight="1">
      <c r="C44" s="242"/>
    </row>
    <row r="45" ht="18.75" customHeight="1">
      <c r="C45" s="242"/>
    </row>
    <row r="46" ht="18.75" customHeight="1">
      <c r="C46" s="242"/>
    </row>
    <row r="47" ht="18.75" customHeight="1">
      <c r="C47" s="242"/>
    </row>
    <row r="48" ht="18.75" customHeight="1">
      <c r="C48" s="242"/>
    </row>
    <row r="49" ht="18.75" customHeight="1">
      <c r="C49" s="242"/>
    </row>
    <row r="50" ht="18.75" customHeight="1">
      <c r="C50" s="242"/>
    </row>
    <row r="51" ht="18.75" customHeight="1">
      <c r="C51" s="242"/>
    </row>
    <row r="52" ht="18.75" customHeight="1">
      <c r="C52" s="242"/>
    </row>
    <row r="53" ht="18.75" customHeight="1">
      <c r="C53" s="242"/>
    </row>
    <row r="54" ht="18.75" customHeight="1">
      <c r="C54" s="242"/>
    </row>
    <row r="55" ht="18.75" customHeight="1">
      <c r="C55" s="242"/>
    </row>
    <row r="56" ht="18.75" customHeight="1">
      <c r="C56" s="242"/>
    </row>
    <row r="57" ht="18.75" customHeight="1">
      <c r="C57" s="242"/>
    </row>
    <row r="58" ht="18.75" customHeight="1">
      <c r="C58" s="242"/>
    </row>
    <row r="59" ht="18.75" customHeight="1">
      <c r="C59" s="242"/>
    </row>
    <row r="60" ht="18.75" customHeight="1">
      <c r="C60" s="242"/>
    </row>
    <row r="61" ht="18.75" customHeight="1">
      <c r="C61" s="242"/>
    </row>
    <row r="62" ht="18.75" customHeight="1">
      <c r="C62" s="242"/>
    </row>
    <row r="63" ht="18.75" customHeight="1">
      <c r="C63" s="242"/>
    </row>
    <row r="64" ht="18.75" customHeight="1">
      <c r="C64" s="242"/>
    </row>
    <row r="65" ht="18.75" customHeight="1">
      <c r="C65" s="242"/>
    </row>
    <row r="66" ht="18.75" customHeight="1">
      <c r="C66" s="242"/>
    </row>
    <row r="67" ht="18.75" customHeight="1">
      <c r="C67" s="242"/>
    </row>
    <row r="68" ht="18.75" customHeight="1">
      <c r="C68" s="242"/>
    </row>
    <row r="69" ht="18.75" customHeight="1">
      <c r="C69" s="242"/>
    </row>
    <row r="70" ht="18.75" customHeight="1">
      <c r="C70" s="242"/>
    </row>
    <row r="71" ht="18.75" customHeight="1">
      <c r="C71" s="242"/>
    </row>
    <row r="72" ht="18.75" customHeight="1">
      <c r="C72" s="242"/>
    </row>
    <row r="73" ht="18.75" customHeight="1">
      <c r="C73" s="242"/>
    </row>
    <row r="74" ht="18.75" customHeight="1">
      <c r="C74" s="242"/>
    </row>
    <row r="75" ht="18.75" customHeight="1">
      <c r="C75" s="242"/>
    </row>
    <row r="76" ht="18.75" customHeight="1">
      <c r="C76" s="242"/>
    </row>
    <row r="77" ht="18.75" customHeight="1">
      <c r="C77" s="242"/>
    </row>
    <row r="78" ht="18.75" customHeight="1">
      <c r="C78" s="242"/>
    </row>
    <row r="79" ht="18.75" customHeight="1">
      <c r="C79" s="242"/>
    </row>
    <row r="80" ht="18.75" customHeight="1">
      <c r="C80" s="242"/>
    </row>
    <row r="81" ht="18.75" customHeight="1">
      <c r="C81" s="242"/>
    </row>
    <row r="82" ht="18.75" customHeight="1">
      <c r="C82" s="242"/>
    </row>
    <row r="83" ht="18.75" customHeight="1">
      <c r="C83" s="242"/>
    </row>
    <row r="84" ht="18.75" customHeight="1">
      <c r="C84" s="242"/>
    </row>
    <row r="85" ht="18.75" customHeight="1">
      <c r="C85" s="242"/>
    </row>
    <row r="86" ht="18.75" customHeight="1">
      <c r="C86" s="242"/>
    </row>
    <row r="87" ht="18.75" customHeight="1">
      <c r="C87" s="242"/>
    </row>
    <row r="88" ht="18.75" customHeight="1">
      <c r="C88" s="242"/>
    </row>
    <row r="89" ht="18.75" customHeight="1">
      <c r="C89" s="242"/>
    </row>
    <row r="90" ht="18.75" customHeight="1">
      <c r="C90" s="242"/>
    </row>
    <row r="91" ht="18.75" customHeight="1">
      <c r="C91" s="242"/>
    </row>
    <row r="92" ht="18.75" customHeight="1">
      <c r="C92" s="242"/>
    </row>
    <row r="93" ht="18.75" customHeight="1">
      <c r="C93" s="242"/>
    </row>
    <row r="94" ht="18.75" customHeight="1">
      <c r="C94" s="242"/>
    </row>
    <row r="95" ht="18.75" customHeight="1">
      <c r="C95" s="242"/>
    </row>
    <row r="96" ht="18.75" customHeight="1">
      <c r="C96" s="242"/>
    </row>
    <row r="97" ht="18.75" customHeight="1">
      <c r="C97" s="242"/>
    </row>
    <row r="98" ht="18.75" customHeight="1">
      <c r="C98" s="242"/>
    </row>
    <row r="99" ht="18.75" customHeight="1">
      <c r="C99" s="242"/>
    </row>
    <row r="100" ht="18.75" customHeight="1">
      <c r="C100" s="242"/>
    </row>
    <row r="101" ht="18.75" customHeight="1">
      <c r="C101" s="242"/>
    </row>
    <row r="102" ht="18.75" customHeight="1">
      <c r="C102" s="242"/>
    </row>
    <row r="103" ht="18.75" customHeight="1">
      <c r="C103" s="242"/>
    </row>
    <row r="104" ht="18.75" customHeight="1">
      <c r="C104" s="242"/>
    </row>
    <row r="105" ht="18.75" customHeight="1">
      <c r="C105" s="242"/>
    </row>
    <row r="106" ht="18.75" customHeight="1">
      <c r="C106" s="242"/>
    </row>
    <row r="107" ht="18.75" customHeight="1">
      <c r="C107" s="242"/>
    </row>
    <row r="108" ht="18.75" customHeight="1">
      <c r="C108" s="242"/>
    </row>
    <row r="109" ht="18.75" customHeight="1">
      <c r="C109" s="242"/>
    </row>
    <row r="110" ht="18.75" customHeight="1">
      <c r="C110" s="242"/>
    </row>
    <row r="111" ht="18.75" customHeight="1">
      <c r="C111" s="242"/>
    </row>
    <row r="112" ht="18.75" customHeight="1">
      <c r="C112" s="242"/>
    </row>
    <row r="113" ht="18.75" customHeight="1">
      <c r="C113" s="242"/>
    </row>
    <row r="114" ht="18.75" customHeight="1">
      <c r="C114" s="242"/>
    </row>
    <row r="115" ht="18.75" customHeight="1">
      <c r="C115" s="242"/>
    </row>
    <row r="116" ht="18.75" customHeight="1">
      <c r="C116" s="242"/>
    </row>
    <row r="117" ht="18.75" customHeight="1">
      <c r="C117" s="242"/>
    </row>
    <row r="118" ht="18.75" customHeight="1">
      <c r="C118" s="242"/>
    </row>
    <row r="119" ht="18.75" customHeight="1">
      <c r="C119" s="242"/>
    </row>
    <row r="120" ht="18.75" customHeight="1">
      <c r="C120" s="242"/>
    </row>
    <row r="121" ht="18.75" customHeight="1">
      <c r="C121" s="242"/>
    </row>
    <row r="122" ht="18.75" customHeight="1">
      <c r="C122" s="242"/>
    </row>
    <row r="123" ht="18.75" customHeight="1">
      <c r="C123" s="242"/>
    </row>
    <row r="124" ht="18.75" customHeight="1">
      <c r="C124" s="242"/>
    </row>
    <row r="125" ht="18.75" customHeight="1">
      <c r="C125" s="242"/>
    </row>
    <row r="126" ht="18.75" customHeight="1">
      <c r="C126" s="242"/>
    </row>
    <row r="127" ht="18.75" customHeight="1">
      <c r="C127" s="242"/>
    </row>
    <row r="128" ht="18.75" customHeight="1">
      <c r="C128" s="242"/>
    </row>
    <row r="129" ht="18.75" customHeight="1">
      <c r="C129" s="242"/>
    </row>
    <row r="130" ht="18.75" customHeight="1">
      <c r="C130" s="242"/>
    </row>
    <row r="131" ht="18.75" customHeight="1">
      <c r="C131" s="242"/>
    </row>
    <row r="132" ht="18.75" customHeight="1">
      <c r="C132" s="242"/>
    </row>
    <row r="133" ht="18.75" customHeight="1">
      <c r="C133" s="242"/>
    </row>
    <row r="134" ht="18.75" customHeight="1">
      <c r="C134" s="242"/>
    </row>
    <row r="135" ht="18.75" customHeight="1">
      <c r="C135" s="242"/>
    </row>
    <row r="136" ht="18.75" customHeight="1">
      <c r="C136" s="242"/>
    </row>
    <row r="137" ht="18.75" customHeight="1">
      <c r="C137" s="242"/>
    </row>
    <row r="138" ht="18.75" customHeight="1">
      <c r="C138" s="242"/>
    </row>
    <row r="139" ht="18.75" customHeight="1">
      <c r="C139" s="242"/>
    </row>
    <row r="140" ht="18.75" customHeight="1">
      <c r="C140" s="242"/>
    </row>
    <row r="141" ht="18.75" customHeight="1">
      <c r="C141" s="242"/>
    </row>
    <row r="142" ht="18.75" customHeight="1">
      <c r="C142" s="242"/>
    </row>
    <row r="143" ht="18.75" customHeight="1">
      <c r="C143" s="242"/>
    </row>
    <row r="144" ht="18.75" customHeight="1">
      <c r="C144" s="242"/>
    </row>
    <row r="145" ht="18.75" customHeight="1">
      <c r="C145" s="242"/>
    </row>
    <row r="146" ht="18.75" customHeight="1">
      <c r="C146" s="242"/>
    </row>
    <row r="147" ht="18.75" customHeight="1">
      <c r="C147" s="242"/>
    </row>
    <row r="148" ht="18.75" customHeight="1">
      <c r="C148" s="242"/>
    </row>
    <row r="149" ht="18.75" customHeight="1">
      <c r="C149" s="242"/>
    </row>
    <row r="150" ht="18.75" customHeight="1">
      <c r="C150" s="242"/>
    </row>
    <row r="151" ht="18.75" customHeight="1">
      <c r="C151" s="242"/>
    </row>
    <row r="152" ht="18.75" customHeight="1">
      <c r="C152" s="242"/>
    </row>
    <row r="153" ht="18.75" customHeight="1">
      <c r="C153" s="242"/>
    </row>
    <row r="154" ht="18.75" customHeight="1">
      <c r="C154" s="242"/>
    </row>
    <row r="155" ht="18.75" customHeight="1">
      <c r="C155" s="242"/>
    </row>
    <row r="156" ht="18.75" customHeight="1">
      <c r="C156" s="242"/>
    </row>
    <row r="157" ht="18.75" customHeight="1">
      <c r="C157" s="242"/>
    </row>
    <row r="158" ht="18.75" customHeight="1">
      <c r="C158" s="242"/>
    </row>
    <row r="159" ht="18.75" customHeight="1">
      <c r="C159" s="242"/>
    </row>
    <row r="160" ht="18.75" customHeight="1">
      <c r="C160" s="242"/>
    </row>
    <row r="161" ht="18.75" customHeight="1">
      <c r="C161" s="242"/>
    </row>
    <row r="162" ht="18.75" customHeight="1">
      <c r="C162" s="242"/>
    </row>
    <row r="163" ht="18.75" customHeight="1">
      <c r="C163" s="242"/>
    </row>
    <row r="164" ht="18.75" customHeight="1">
      <c r="C164" s="242"/>
    </row>
    <row r="165" ht="18.75" customHeight="1">
      <c r="C165" s="242"/>
    </row>
    <row r="166" ht="18.75" customHeight="1">
      <c r="C166" s="242"/>
    </row>
    <row r="167" ht="18.75" customHeight="1">
      <c r="C167" s="242"/>
    </row>
    <row r="168" ht="18.75" customHeight="1">
      <c r="C168" s="242"/>
    </row>
    <row r="169" ht="18.75" customHeight="1">
      <c r="C169" s="242"/>
    </row>
    <row r="170" ht="18.75" customHeight="1">
      <c r="C170" s="242"/>
    </row>
    <row r="171" ht="18.75" customHeight="1">
      <c r="C171" s="242"/>
    </row>
    <row r="172" ht="18.75" customHeight="1">
      <c r="C172" s="242"/>
    </row>
    <row r="173" ht="18.75" customHeight="1">
      <c r="C173" s="242"/>
    </row>
    <row r="174" ht="18.75" customHeight="1">
      <c r="C174" s="242"/>
    </row>
    <row r="175" ht="18.75" customHeight="1">
      <c r="C175" s="242"/>
    </row>
    <row r="176" ht="18.75" customHeight="1">
      <c r="C176" s="242"/>
    </row>
    <row r="177" ht="18.75" customHeight="1">
      <c r="C177" s="242"/>
    </row>
    <row r="178" ht="18.75" customHeight="1">
      <c r="C178" s="242"/>
    </row>
    <row r="179" ht="18.75" customHeight="1">
      <c r="C179" s="242"/>
    </row>
    <row r="180" ht="18.75" customHeight="1">
      <c r="C180" s="242"/>
    </row>
    <row r="181" ht="18.75" customHeight="1">
      <c r="C181" s="242"/>
    </row>
    <row r="182" ht="18.75" customHeight="1">
      <c r="C182" s="242"/>
    </row>
    <row r="183" ht="18.75" customHeight="1">
      <c r="C183" s="242"/>
    </row>
    <row r="184" ht="18.75" customHeight="1">
      <c r="C184" s="242"/>
    </row>
    <row r="185" ht="18.75" customHeight="1">
      <c r="C185" s="242"/>
    </row>
    <row r="186" ht="18.75" customHeight="1">
      <c r="C186" s="242"/>
    </row>
    <row r="187" ht="18.75" customHeight="1">
      <c r="C187" s="242"/>
    </row>
    <row r="188" ht="18.75" customHeight="1">
      <c r="C188" s="242"/>
    </row>
    <row r="189" ht="18.75" customHeight="1">
      <c r="C189" s="242"/>
    </row>
    <row r="190" ht="18.75" customHeight="1">
      <c r="C190" s="242"/>
    </row>
    <row r="191" ht="18.75" customHeight="1">
      <c r="C191" s="242"/>
    </row>
    <row r="192" ht="18.75" customHeight="1">
      <c r="C192" s="242"/>
    </row>
    <row r="193" ht="18.75" customHeight="1">
      <c r="C193" s="242"/>
    </row>
    <row r="194" ht="18.75" customHeight="1">
      <c r="C194" s="242"/>
    </row>
    <row r="195" ht="18.75" customHeight="1">
      <c r="C195" s="242"/>
    </row>
    <row r="196" ht="18.75" customHeight="1">
      <c r="C196" s="242"/>
    </row>
    <row r="197" ht="18.75" customHeight="1">
      <c r="C197" s="242"/>
    </row>
    <row r="198" ht="18.75" customHeight="1">
      <c r="C198" s="242"/>
    </row>
    <row r="199" ht="18.75" customHeight="1">
      <c r="C199" s="242"/>
    </row>
    <row r="200" ht="18.75" customHeight="1">
      <c r="C200" s="242"/>
    </row>
    <row r="201" ht="18.75" customHeight="1">
      <c r="C201" s="242"/>
    </row>
    <row r="202" ht="18.75" customHeight="1">
      <c r="C202" s="242"/>
    </row>
    <row r="203" ht="18.75" customHeight="1">
      <c r="C203" s="242"/>
    </row>
    <row r="204" ht="18.75" customHeight="1">
      <c r="C204" s="242"/>
    </row>
    <row r="205" ht="18.75" customHeight="1">
      <c r="C205" s="242"/>
    </row>
    <row r="206" ht="18.75" customHeight="1">
      <c r="C206" s="242"/>
    </row>
    <row r="207" ht="18.75" customHeight="1">
      <c r="C207" s="242"/>
    </row>
    <row r="208" ht="18.75" customHeight="1">
      <c r="C208" s="242"/>
    </row>
    <row r="209" ht="18.75" customHeight="1">
      <c r="C209" s="242"/>
    </row>
    <row r="210" ht="18.75" customHeight="1">
      <c r="C210" s="242"/>
    </row>
    <row r="211" ht="18.75" customHeight="1">
      <c r="C211" s="242"/>
    </row>
    <row r="212" ht="18.75" customHeight="1">
      <c r="C212" s="242"/>
    </row>
    <row r="213" ht="18.75" customHeight="1">
      <c r="C213" s="242"/>
    </row>
    <row r="214" ht="18.75" customHeight="1">
      <c r="C214" s="242"/>
    </row>
    <row r="215" ht="18.75" customHeight="1">
      <c r="C215" s="242"/>
    </row>
    <row r="216" ht="18.75" customHeight="1">
      <c r="C216" s="242"/>
    </row>
    <row r="217" ht="18.75" customHeight="1">
      <c r="C217" s="242"/>
    </row>
    <row r="218" ht="18.75" customHeight="1">
      <c r="C218" s="242"/>
    </row>
    <row r="219" ht="18.75" customHeight="1">
      <c r="C219" s="242"/>
    </row>
    <row r="220" ht="18.75" customHeight="1">
      <c r="C220" s="242"/>
    </row>
    <row r="221" ht="18.75" customHeight="1">
      <c r="C221" s="242"/>
    </row>
    <row r="222" ht="18.75" customHeight="1">
      <c r="C222" s="242"/>
    </row>
    <row r="223" ht="18.75" customHeight="1">
      <c r="C223" s="242"/>
    </row>
    <row r="224" ht="18.75" customHeight="1">
      <c r="C224" s="242"/>
    </row>
    <row r="225" ht="18.75" customHeight="1">
      <c r="C225" s="242"/>
    </row>
    <row r="226" ht="18.75" customHeight="1">
      <c r="C226" s="242"/>
    </row>
    <row r="227" ht="18.75" customHeight="1">
      <c r="C227" s="242"/>
    </row>
    <row r="228" ht="18.75" customHeight="1">
      <c r="C228" s="242"/>
    </row>
    <row r="229" ht="18.75" customHeight="1">
      <c r="C229" s="242"/>
    </row>
    <row r="230" ht="18.75" customHeight="1">
      <c r="C230" s="242"/>
    </row>
    <row r="231" ht="18.75" customHeight="1">
      <c r="C231" s="242"/>
    </row>
    <row r="232" ht="18.75" customHeight="1">
      <c r="C232" s="242"/>
    </row>
    <row r="233" ht="18.75" customHeight="1">
      <c r="C233" s="242"/>
    </row>
    <row r="234" ht="18.75" customHeight="1">
      <c r="C234" s="242"/>
    </row>
    <row r="235" ht="18.75" customHeight="1">
      <c r="C235" s="242"/>
    </row>
    <row r="236" ht="18.75" customHeight="1">
      <c r="C236" s="242"/>
    </row>
    <row r="237" ht="18.75" customHeight="1">
      <c r="C237" s="242"/>
    </row>
    <row r="238" ht="18.75" customHeight="1">
      <c r="C238" s="242"/>
    </row>
    <row r="239" ht="18.75" customHeight="1">
      <c r="C239" s="242"/>
    </row>
    <row r="240" ht="18.75" customHeight="1">
      <c r="C240" s="242"/>
    </row>
    <row r="241" ht="18.75" customHeight="1">
      <c r="C241" s="242"/>
    </row>
    <row r="242" ht="18.75" customHeight="1">
      <c r="C242" s="242"/>
    </row>
    <row r="243" ht="18.75" customHeight="1">
      <c r="C243" s="242"/>
    </row>
    <row r="244" ht="18.75" customHeight="1">
      <c r="C244" s="242"/>
    </row>
    <row r="245" ht="18.75" customHeight="1">
      <c r="C245" s="242"/>
    </row>
    <row r="246" ht="18.75" customHeight="1">
      <c r="C246" s="242"/>
    </row>
    <row r="247" ht="18.75" customHeight="1">
      <c r="C247" s="242"/>
    </row>
    <row r="248" ht="18.75" customHeight="1">
      <c r="C248" s="242"/>
    </row>
    <row r="249" ht="18.75" customHeight="1">
      <c r="C249" s="242"/>
    </row>
    <row r="250" ht="18.75" customHeight="1">
      <c r="C250" s="242"/>
    </row>
    <row r="251" ht="18.75" customHeight="1">
      <c r="C251" s="242"/>
    </row>
    <row r="252" ht="18.75" customHeight="1">
      <c r="C252" s="242"/>
    </row>
    <row r="253" ht="18.75" customHeight="1">
      <c r="C253" s="242"/>
    </row>
    <row r="254" ht="18.75" customHeight="1">
      <c r="C254" s="242"/>
    </row>
    <row r="255" ht="18.75" customHeight="1">
      <c r="C255" s="242"/>
    </row>
    <row r="256" ht="18.75" customHeight="1">
      <c r="C256" s="242"/>
    </row>
    <row r="257" ht="18.75" customHeight="1">
      <c r="C257" s="242"/>
    </row>
    <row r="258" ht="18.75" customHeight="1">
      <c r="C258" s="242"/>
    </row>
    <row r="259" ht="18.75" customHeight="1">
      <c r="C259" s="242"/>
    </row>
    <row r="260" ht="18.75" customHeight="1">
      <c r="C260" s="242"/>
    </row>
    <row r="261" ht="18.75" customHeight="1">
      <c r="C261" s="242"/>
    </row>
    <row r="262" ht="18.75" customHeight="1">
      <c r="C262" s="242"/>
    </row>
    <row r="263" ht="18.75" customHeight="1">
      <c r="C263" s="242"/>
    </row>
    <row r="264" ht="18.75" customHeight="1">
      <c r="C264" s="242"/>
    </row>
    <row r="265" ht="18.75" customHeight="1">
      <c r="C265" s="242"/>
    </row>
    <row r="266" ht="18.75" customHeight="1">
      <c r="C266" s="242"/>
    </row>
    <row r="267" ht="18.75" customHeight="1">
      <c r="C267" s="242"/>
    </row>
    <row r="268" ht="18.75" customHeight="1">
      <c r="C268" s="242"/>
    </row>
    <row r="269" ht="18.75" customHeight="1">
      <c r="C269" s="242"/>
    </row>
    <row r="270" ht="18.75" customHeight="1">
      <c r="C270" s="242"/>
    </row>
    <row r="271" ht="18.75" customHeight="1">
      <c r="C271" s="242"/>
    </row>
    <row r="272" ht="18.75" customHeight="1">
      <c r="C272" s="242"/>
    </row>
    <row r="273" ht="18.75" customHeight="1">
      <c r="C273" s="242"/>
    </row>
    <row r="274" ht="18.75" customHeight="1">
      <c r="C274" s="242"/>
    </row>
    <row r="275" ht="18.75" customHeight="1">
      <c r="C275" s="242"/>
    </row>
    <row r="276" ht="18.75" customHeight="1">
      <c r="C276" s="242"/>
    </row>
    <row r="277" ht="18.75" customHeight="1">
      <c r="C277" s="242"/>
    </row>
    <row r="278" ht="18.75" customHeight="1">
      <c r="C278" s="242"/>
    </row>
    <row r="279" ht="18.75" customHeight="1">
      <c r="C279" s="242"/>
    </row>
    <row r="280" ht="18.75" customHeight="1">
      <c r="C280" s="242"/>
    </row>
    <row r="281" ht="18.75" customHeight="1">
      <c r="C281" s="242"/>
    </row>
    <row r="282" ht="18.75" customHeight="1">
      <c r="C282" s="242"/>
    </row>
    <row r="283" ht="18.75" customHeight="1">
      <c r="C283" s="242"/>
    </row>
    <row r="284" ht="18.75" customHeight="1">
      <c r="C284" s="242"/>
    </row>
    <row r="285" ht="18.75" customHeight="1">
      <c r="C285" s="242"/>
    </row>
    <row r="286" ht="18.75" customHeight="1">
      <c r="C286" s="242"/>
    </row>
    <row r="287" ht="18.75" customHeight="1">
      <c r="C287" s="242"/>
    </row>
    <row r="288" ht="18.75" customHeight="1">
      <c r="C288" s="242"/>
    </row>
    <row r="289" ht="18.75" customHeight="1">
      <c r="C289" s="242"/>
    </row>
    <row r="290" ht="18.75" customHeight="1">
      <c r="C290" s="242"/>
    </row>
    <row r="291" ht="18.75" customHeight="1">
      <c r="C291" s="242"/>
    </row>
    <row r="292" ht="18.75" customHeight="1">
      <c r="C292" s="242"/>
    </row>
    <row r="293" ht="18.75" customHeight="1">
      <c r="C293" s="242"/>
    </row>
    <row r="294" ht="18.75" customHeight="1">
      <c r="C294" s="242"/>
    </row>
    <row r="295" ht="18.75" customHeight="1">
      <c r="C295" s="242"/>
    </row>
    <row r="296" ht="18.75" customHeight="1">
      <c r="C296" s="242"/>
    </row>
    <row r="297" ht="18.75" customHeight="1">
      <c r="C297" s="242"/>
    </row>
    <row r="298" ht="18.75" customHeight="1">
      <c r="C298" s="242"/>
    </row>
    <row r="299" ht="18.75" customHeight="1">
      <c r="C299" s="242"/>
    </row>
    <row r="300" ht="18.75" customHeight="1">
      <c r="C300" s="242"/>
    </row>
    <row r="301" ht="18.75" customHeight="1">
      <c r="C301" s="242"/>
    </row>
    <row r="302" ht="18.75" customHeight="1">
      <c r="C302" s="242"/>
    </row>
    <row r="303" ht="18.75" customHeight="1">
      <c r="C303" s="242"/>
    </row>
    <row r="304" ht="18.75" customHeight="1">
      <c r="C304" s="242"/>
    </row>
    <row r="305" ht="18.75" customHeight="1">
      <c r="C305" s="242"/>
    </row>
    <row r="306" ht="18.75" customHeight="1">
      <c r="C306" s="242"/>
    </row>
    <row r="307" ht="18.75" customHeight="1">
      <c r="C307" s="242"/>
    </row>
    <row r="308" ht="18.75" customHeight="1">
      <c r="C308" s="242"/>
    </row>
    <row r="309" ht="18.75" customHeight="1">
      <c r="C309" s="242"/>
    </row>
    <row r="310" ht="18.75" customHeight="1">
      <c r="C310" s="242"/>
    </row>
    <row r="311" ht="18.75" customHeight="1">
      <c r="C311" s="242"/>
    </row>
    <row r="312" ht="18.75" customHeight="1">
      <c r="C312" s="242"/>
    </row>
    <row r="313" ht="18.75" customHeight="1">
      <c r="C313" s="242"/>
    </row>
    <row r="314" ht="18.75" customHeight="1">
      <c r="C314" s="242"/>
    </row>
    <row r="315" ht="18.75" customHeight="1">
      <c r="C315" s="242"/>
    </row>
    <row r="316" ht="18.75" customHeight="1">
      <c r="C316" s="242"/>
    </row>
    <row r="317" ht="18.75" customHeight="1">
      <c r="C317" s="242"/>
    </row>
    <row r="318" ht="18.75" customHeight="1">
      <c r="C318" s="242"/>
    </row>
    <row r="319" ht="18.75" customHeight="1">
      <c r="C319" s="242"/>
    </row>
    <row r="320" ht="18.75" customHeight="1">
      <c r="C320" s="242"/>
    </row>
    <row r="321" ht="18.75" customHeight="1">
      <c r="C321" s="242"/>
    </row>
    <row r="322" ht="18.75" customHeight="1">
      <c r="C322" s="242"/>
    </row>
    <row r="323" ht="18.75" customHeight="1">
      <c r="C323" s="242"/>
    </row>
    <row r="324" ht="18.75" customHeight="1">
      <c r="C324" s="242"/>
    </row>
    <row r="325" ht="18.75" customHeight="1">
      <c r="C325" s="242"/>
    </row>
    <row r="326" ht="18.75" customHeight="1">
      <c r="C326" s="242"/>
    </row>
    <row r="327" ht="18.75" customHeight="1">
      <c r="C327" s="242"/>
    </row>
    <row r="328" ht="18.75" customHeight="1">
      <c r="C328" s="242"/>
    </row>
    <row r="329" ht="18.75" customHeight="1">
      <c r="C329" s="242"/>
    </row>
    <row r="330" ht="18.75" customHeight="1">
      <c r="C330" s="242"/>
    </row>
    <row r="331" ht="18.75" customHeight="1">
      <c r="C331" s="242"/>
    </row>
    <row r="332" ht="18.75" customHeight="1">
      <c r="C332" s="242"/>
    </row>
    <row r="333" ht="18.75" customHeight="1">
      <c r="C333" s="242"/>
    </row>
    <row r="334" ht="18.75" customHeight="1">
      <c r="C334" s="242"/>
    </row>
    <row r="335" ht="18.75" customHeight="1">
      <c r="C335" s="242"/>
    </row>
    <row r="336" ht="18.75" customHeight="1">
      <c r="C336" s="242"/>
    </row>
    <row r="337" ht="18.75" customHeight="1">
      <c r="C337" s="242"/>
    </row>
    <row r="338" ht="18.75" customHeight="1">
      <c r="C338" s="242"/>
    </row>
    <row r="339" ht="18.75" customHeight="1">
      <c r="C339" s="242"/>
    </row>
    <row r="340" ht="18.75" customHeight="1">
      <c r="C340" s="242"/>
    </row>
    <row r="341" ht="18.75" customHeight="1">
      <c r="C341" s="242"/>
    </row>
    <row r="342" ht="18.75" customHeight="1">
      <c r="C342" s="242"/>
    </row>
    <row r="343" ht="18.75" customHeight="1">
      <c r="C343" s="242"/>
    </row>
    <row r="344" ht="18.75" customHeight="1">
      <c r="C344" s="242"/>
    </row>
    <row r="345" ht="18.75" customHeight="1">
      <c r="C345" s="242"/>
    </row>
    <row r="346" ht="18.75" customHeight="1">
      <c r="C346" s="242"/>
    </row>
    <row r="347" ht="18.75" customHeight="1">
      <c r="C347" s="242"/>
    </row>
    <row r="348" ht="18.75" customHeight="1">
      <c r="C348" s="242"/>
    </row>
    <row r="349" ht="18.75" customHeight="1">
      <c r="C349" s="242"/>
    </row>
    <row r="350" ht="18.75" customHeight="1">
      <c r="C350" s="242"/>
    </row>
    <row r="351" ht="18.75" customHeight="1">
      <c r="C351" s="242"/>
    </row>
    <row r="352" ht="18.75" customHeight="1">
      <c r="C352" s="242"/>
    </row>
    <row r="353" ht="18.75" customHeight="1">
      <c r="C353" s="242"/>
    </row>
    <row r="354" ht="18.75" customHeight="1">
      <c r="C354" s="242"/>
    </row>
    <row r="355" ht="18.75" customHeight="1">
      <c r="C355" s="242"/>
    </row>
    <row r="356" ht="18.75" customHeight="1">
      <c r="C356" s="242"/>
    </row>
    <row r="357" ht="18.75" customHeight="1">
      <c r="C357" s="242"/>
    </row>
    <row r="358" ht="18.75" customHeight="1">
      <c r="C358" s="242"/>
    </row>
    <row r="359" ht="18.75" customHeight="1">
      <c r="C359" s="242"/>
    </row>
    <row r="360" ht="18.75" customHeight="1">
      <c r="C360" s="242"/>
    </row>
    <row r="361" ht="18.75" customHeight="1">
      <c r="C361" s="242"/>
    </row>
    <row r="362" ht="18.75" customHeight="1">
      <c r="C362" s="242"/>
    </row>
    <row r="363" ht="18.75" customHeight="1">
      <c r="C363" s="242"/>
    </row>
    <row r="364" ht="18.75" customHeight="1">
      <c r="C364" s="242"/>
    </row>
    <row r="365" ht="18.75" customHeight="1">
      <c r="C365" s="242"/>
    </row>
    <row r="366" ht="18.75" customHeight="1">
      <c r="C366" s="242"/>
    </row>
    <row r="367" ht="18.75" customHeight="1">
      <c r="C367" s="242"/>
    </row>
    <row r="368" ht="18.75" customHeight="1">
      <c r="C368" s="242"/>
    </row>
    <row r="369" ht="18.75" customHeight="1">
      <c r="C369" s="242"/>
    </row>
    <row r="370" ht="18.75" customHeight="1">
      <c r="C370" s="242"/>
    </row>
    <row r="371" ht="18.75" customHeight="1">
      <c r="C371" s="242"/>
    </row>
    <row r="372" ht="18.75" customHeight="1">
      <c r="C372" s="242"/>
    </row>
    <row r="373" ht="18.75" customHeight="1">
      <c r="C373" s="242"/>
    </row>
    <row r="374" ht="18.75" customHeight="1">
      <c r="C374" s="242"/>
    </row>
    <row r="375" ht="18.75" customHeight="1">
      <c r="C375" s="242"/>
    </row>
    <row r="376" ht="18.75" customHeight="1">
      <c r="C376" s="242"/>
    </row>
    <row r="377" ht="18.75" customHeight="1">
      <c r="C377" s="242"/>
    </row>
    <row r="378" ht="18.75" customHeight="1">
      <c r="C378" s="242"/>
    </row>
    <row r="379" ht="18.75" customHeight="1">
      <c r="C379" s="242"/>
    </row>
    <row r="380" ht="18.75" customHeight="1">
      <c r="C380" s="242"/>
    </row>
    <row r="381" ht="18.75" customHeight="1">
      <c r="C381" s="242"/>
    </row>
    <row r="382" ht="18.75" customHeight="1">
      <c r="C382" s="242"/>
    </row>
    <row r="383" ht="18.75" customHeight="1">
      <c r="C383" s="242"/>
    </row>
    <row r="384" ht="18.75" customHeight="1">
      <c r="C384" s="242"/>
    </row>
    <row r="385" ht="18.75" customHeight="1">
      <c r="C385" s="242"/>
    </row>
    <row r="386" ht="18.75" customHeight="1">
      <c r="C386" s="242"/>
    </row>
    <row r="387" ht="18.75" customHeight="1">
      <c r="C387" s="242"/>
    </row>
    <row r="388" ht="18.75" customHeight="1">
      <c r="C388" s="242"/>
    </row>
    <row r="389" ht="18.75" customHeight="1">
      <c r="C389" s="242"/>
    </row>
    <row r="390" ht="18.75" customHeight="1">
      <c r="C390" s="242"/>
    </row>
    <row r="391" ht="18.75" customHeight="1">
      <c r="C391" s="242"/>
    </row>
    <row r="392" ht="18.75" customHeight="1">
      <c r="C392" s="242"/>
    </row>
    <row r="393" ht="18.75" customHeight="1">
      <c r="C393" s="242"/>
    </row>
    <row r="394" ht="18.75" customHeight="1">
      <c r="C394" s="242"/>
    </row>
    <row r="395" ht="18.75" customHeight="1">
      <c r="C395" s="242"/>
    </row>
    <row r="396" ht="18.75" customHeight="1">
      <c r="C396" s="242"/>
    </row>
    <row r="397" ht="18.75" customHeight="1">
      <c r="C397" s="242"/>
    </row>
    <row r="398" ht="18.75" customHeight="1">
      <c r="C398" s="242"/>
    </row>
    <row r="399" ht="18.75" customHeight="1">
      <c r="C399" s="242"/>
    </row>
    <row r="400" ht="18.75" customHeight="1">
      <c r="C400" s="242"/>
    </row>
    <row r="401" ht="18.75" customHeight="1">
      <c r="C401" s="242"/>
    </row>
    <row r="402" ht="18.75" customHeight="1">
      <c r="C402" s="242"/>
    </row>
    <row r="403" ht="18.75" customHeight="1">
      <c r="C403" s="242"/>
    </row>
    <row r="404" ht="18.75" customHeight="1">
      <c r="C404" s="242"/>
    </row>
    <row r="405" ht="18.75" customHeight="1">
      <c r="C405" s="242"/>
    </row>
    <row r="406" ht="18.75" customHeight="1">
      <c r="C406" s="242"/>
    </row>
    <row r="407" ht="18.75" customHeight="1">
      <c r="C407" s="242"/>
    </row>
    <row r="408" ht="18.75" customHeight="1">
      <c r="C408" s="242"/>
    </row>
    <row r="409" ht="18.75" customHeight="1">
      <c r="C409" s="242"/>
    </row>
    <row r="410" ht="18.75" customHeight="1">
      <c r="C410" s="242"/>
    </row>
    <row r="411" ht="18.75" customHeight="1">
      <c r="C411" s="242"/>
    </row>
    <row r="412" ht="18.75" customHeight="1">
      <c r="C412" s="242"/>
    </row>
    <row r="413" ht="18.75" customHeight="1">
      <c r="C413" s="242"/>
    </row>
    <row r="414" ht="18.75" customHeight="1">
      <c r="C414" s="242"/>
    </row>
    <row r="415" ht="18.75" customHeight="1">
      <c r="C415" s="242"/>
    </row>
    <row r="416" ht="18.75" customHeight="1">
      <c r="C416" s="242"/>
    </row>
    <row r="417" ht="18.75" customHeight="1">
      <c r="C417" s="242"/>
    </row>
    <row r="418" ht="18.75" customHeight="1">
      <c r="C418" s="242"/>
    </row>
    <row r="419" ht="18.75" customHeight="1">
      <c r="C419" s="242"/>
    </row>
    <row r="420" ht="18.75" customHeight="1">
      <c r="C420" s="242"/>
    </row>
    <row r="421" ht="18.75" customHeight="1">
      <c r="C421" s="242"/>
    </row>
    <row r="422" ht="18.75" customHeight="1">
      <c r="C422" s="242"/>
    </row>
    <row r="423" ht="18.75" customHeight="1">
      <c r="C423" s="242"/>
    </row>
    <row r="424" ht="18.75" customHeight="1">
      <c r="C424" s="242"/>
    </row>
    <row r="425" ht="18.75" customHeight="1">
      <c r="C425" s="242"/>
    </row>
    <row r="426" ht="18.75" customHeight="1">
      <c r="C426" s="242"/>
    </row>
    <row r="427" ht="18.75" customHeight="1">
      <c r="C427" s="242"/>
    </row>
    <row r="428" ht="18.75" customHeight="1">
      <c r="C428" s="242"/>
    </row>
    <row r="429" ht="18.75" customHeight="1">
      <c r="C429" s="242"/>
    </row>
    <row r="430" ht="18.75" customHeight="1">
      <c r="C430" s="242"/>
    </row>
    <row r="431" ht="18.75" customHeight="1">
      <c r="C431" s="242"/>
    </row>
    <row r="432" ht="18.75" customHeight="1">
      <c r="C432" s="242"/>
    </row>
    <row r="433" ht="18.75" customHeight="1">
      <c r="C433" s="242"/>
    </row>
    <row r="434" ht="18.75" customHeight="1">
      <c r="C434" s="242"/>
    </row>
    <row r="435" ht="18.75" customHeight="1">
      <c r="C435" s="242"/>
    </row>
    <row r="436" ht="18.75" customHeight="1">
      <c r="C436" s="242"/>
    </row>
    <row r="437" ht="18.75" customHeight="1">
      <c r="C437" s="242"/>
    </row>
    <row r="438" ht="18.75" customHeight="1">
      <c r="C438" s="242"/>
    </row>
    <row r="439" ht="18.75" customHeight="1">
      <c r="C439" s="242"/>
    </row>
    <row r="440" ht="18.75" customHeight="1">
      <c r="C440" s="242"/>
    </row>
    <row r="441" ht="18.75" customHeight="1">
      <c r="C441" s="242"/>
    </row>
    <row r="442" ht="18.75" customHeight="1">
      <c r="C442" s="242"/>
    </row>
    <row r="443" ht="18.75" customHeight="1">
      <c r="C443" s="242"/>
    </row>
    <row r="444" ht="18.75" customHeight="1">
      <c r="C444" s="242"/>
    </row>
    <row r="445" ht="18.75" customHeight="1">
      <c r="C445" s="242"/>
    </row>
    <row r="446" ht="18.75" customHeight="1">
      <c r="C446" s="242"/>
    </row>
    <row r="447" ht="18.75" customHeight="1">
      <c r="C447" s="242"/>
    </row>
    <row r="448" ht="18.75" customHeight="1">
      <c r="C448" s="242"/>
    </row>
    <row r="449" ht="18.75" customHeight="1">
      <c r="C449" s="242"/>
    </row>
    <row r="450" ht="18.75" customHeight="1">
      <c r="C450" s="242"/>
    </row>
    <row r="451" ht="18.75" customHeight="1">
      <c r="C451" s="242"/>
    </row>
    <row r="452" ht="18.75" customHeight="1">
      <c r="C452" s="242"/>
    </row>
    <row r="453" ht="18.75" customHeight="1">
      <c r="C453" s="242"/>
    </row>
    <row r="454" ht="18.75" customHeight="1">
      <c r="C454" s="242"/>
    </row>
    <row r="455" ht="18.75" customHeight="1">
      <c r="C455" s="242"/>
    </row>
    <row r="456" ht="18.75" customHeight="1">
      <c r="C456" s="242"/>
    </row>
    <row r="457" ht="18.75" customHeight="1">
      <c r="C457" s="242"/>
    </row>
    <row r="458" ht="18.75" customHeight="1">
      <c r="C458" s="242"/>
    </row>
    <row r="459" ht="18.75" customHeight="1">
      <c r="C459" s="242"/>
    </row>
    <row r="460" ht="18.75" customHeight="1">
      <c r="C460" s="242"/>
    </row>
    <row r="461" ht="18.75" customHeight="1">
      <c r="C461" s="242"/>
    </row>
    <row r="462" ht="18.75" customHeight="1">
      <c r="C462" s="242"/>
    </row>
    <row r="463" ht="18.75" customHeight="1">
      <c r="C463" s="242"/>
    </row>
    <row r="464" ht="18.75" customHeight="1">
      <c r="C464" s="242"/>
    </row>
    <row r="465" ht="18.75" customHeight="1">
      <c r="C465" s="242"/>
    </row>
    <row r="466" ht="18.75" customHeight="1">
      <c r="C466" s="242"/>
    </row>
    <row r="467" ht="18.75" customHeight="1">
      <c r="C467" s="242"/>
    </row>
    <row r="468" ht="18.75" customHeight="1">
      <c r="C468" s="242"/>
    </row>
    <row r="469" ht="18.75" customHeight="1">
      <c r="C469" s="242"/>
    </row>
    <row r="470" ht="18.75" customHeight="1">
      <c r="C470" s="242"/>
    </row>
    <row r="471" ht="18.75" customHeight="1">
      <c r="C471" s="242"/>
    </row>
    <row r="472" ht="18.75" customHeight="1">
      <c r="C472" s="242"/>
    </row>
    <row r="473" ht="18.75" customHeight="1">
      <c r="C473" s="242"/>
    </row>
    <row r="474" ht="18.75" customHeight="1">
      <c r="C474" s="242"/>
    </row>
    <row r="475" ht="18.75" customHeight="1">
      <c r="C475" s="242"/>
    </row>
    <row r="476" ht="18.75" customHeight="1">
      <c r="C476" s="242"/>
    </row>
    <row r="477" ht="18.75" customHeight="1">
      <c r="C477" s="242"/>
    </row>
    <row r="478" ht="18.75" customHeight="1">
      <c r="C478" s="242"/>
    </row>
    <row r="479" ht="18.75" customHeight="1">
      <c r="C479" s="242"/>
    </row>
    <row r="480" ht="18.75" customHeight="1">
      <c r="C480" s="242"/>
    </row>
    <row r="481" ht="18.75" customHeight="1">
      <c r="C481" s="242"/>
    </row>
    <row r="482" ht="18.75" customHeight="1">
      <c r="C482" s="242"/>
    </row>
    <row r="483" ht="18.75" customHeight="1">
      <c r="C483" s="242"/>
    </row>
    <row r="484" ht="18.75" customHeight="1">
      <c r="C484" s="242"/>
    </row>
    <row r="485" ht="18.75" customHeight="1">
      <c r="C485" s="242"/>
    </row>
    <row r="486" ht="18.75" customHeight="1">
      <c r="C486" s="242"/>
    </row>
    <row r="487" ht="18.75" customHeight="1">
      <c r="C487" s="242"/>
    </row>
    <row r="488" ht="18.75" customHeight="1">
      <c r="C488" s="242"/>
    </row>
    <row r="489" ht="18.75" customHeight="1">
      <c r="C489" s="242"/>
    </row>
    <row r="490" ht="18.75" customHeight="1">
      <c r="C490" s="242"/>
    </row>
    <row r="491" ht="18.75" customHeight="1">
      <c r="C491" s="242"/>
    </row>
    <row r="492" ht="18.75" customHeight="1">
      <c r="C492" s="242"/>
    </row>
    <row r="493" ht="18.75" customHeight="1">
      <c r="C493" s="242"/>
    </row>
    <row r="494" ht="18.75" customHeight="1">
      <c r="C494" s="242"/>
    </row>
    <row r="495" ht="18.75" customHeight="1">
      <c r="C495" s="242"/>
    </row>
    <row r="496" ht="18.75" customHeight="1">
      <c r="C496" s="242"/>
    </row>
    <row r="497" ht="18.75" customHeight="1">
      <c r="C497" s="242"/>
    </row>
    <row r="498" ht="18.75" customHeight="1">
      <c r="C498" s="242"/>
    </row>
    <row r="499" ht="18.75" customHeight="1">
      <c r="C499" s="242"/>
    </row>
    <row r="500" ht="18.75" customHeight="1">
      <c r="C500" s="242"/>
    </row>
    <row r="501" ht="18.75" customHeight="1">
      <c r="C501" s="242"/>
    </row>
    <row r="502" ht="18.75" customHeight="1">
      <c r="C502" s="242"/>
    </row>
    <row r="503" ht="18.75" customHeight="1">
      <c r="C503" s="242"/>
    </row>
    <row r="504" ht="18.75" customHeight="1">
      <c r="C504" s="242"/>
    </row>
    <row r="505" ht="18.75" customHeight="1">
      <c r="C505" s="242"/>
    </row>
    <row r="506" ht="18.75" customHeight="1">
      <c r="C506" s="242"/>
    </row>
    <row r="507" ht="18.75" customHeight="1">
      <c r="C507" s="242"/>
    </row>
    <row r="508" ht="18.75" customHeight="1">
      <c r="C508" s="242"/>
    </row>
    <row r="509" ht="18.75" customHeight="1">
      <c r="C509" s="242"/>
    </row>
    <row r="510" ht="18.75" customHeight="1">
      <c r="C510" s="242"/>
    </row>
    <row r="511" ht="18.75" customHeight="1">
      <c r="C511" s="242"/>
    </row>
    <row r="512" ht="18.75" customHeight="1">
      <c r="C512" s="242"/>
    </row>
    <row r="513" ht="18.75" customHeight="1">
      <c r="C513" s="242"/>
    </row>
    <row r="514" ht="18.75" customHeight="1">
      <c r="C514" s="242"/>
    </row>
    <row r="515" ht="18.75" customHeight="1">
      <c r="C515" s="242"/>
    </row>
    <row r="516" ht="18.75" customHeight="1">
      <c r="C516" s="242"/>
    </row>
    <row r="517" ht="18.75" customHeight="1">
      <c r="C517" s="242"/>
    </row>
    <row r="518" ht="18.75" customHeight="1">
      <c r="C518" s="242"/>
    </row>
    <row r="519" ht="18.75" customHeight="1">
      <c r="C519" s="242"/>
    </row>
    <row r="520" ht="18.75" customHeight="1">
      <c r="C520" s="242"/>
    </row>
    <row r="521" ht="18.75" customHeight="1">
      <c r="C521" s="242"/>
    </row>
    <row r="522" ht="18.75" customHeight="1">
      <c r="C522" s="242"/>
    </row>
    <row r="523" ht="18.75" customHeight="1">
      <c r="C523" s="242"/>
    </row>
    <row r="524" ht="18.75" customHeight="1">
      <c r="C524" s="242"/>
    </row>
    <row r="525" ht="18.75" customHeight="1">
      <c r="C525" s="242"/>
    </row>
    <row r="526" ht="18.75" customHeight="1">
      <c r="C526" s="242"/>
    </row>
    <row r="527" ht="18.75" customHeight="1">
      <c r="C527" s="242"/>
    </row>
    <row r="528" ht="18.75" customHeight="1">
      <c r="C528" s="242"/>
    </row>
    <row r="529" ht="18.75" customHeight="1">
      <c r="C529" s="242"/>
    </row>
    <row r="530" ht="18.75" customHeight="1">
      <c r="C530" s="242"/>
    </row>
    <row r="531" ht="18.75" customHeight="1">
      <c r="C531" s="242"/>
    </row>
    <row r="532" ht="18.75" customHeight="1">
      <c r="C532" s="242"/>
    </row>
    <row r="533" ht="18.75" customHeight="1">
      <c r="C533" s="242"/>
    </row>
    <row r="534" ht="18.75" customHeight="1">
      <c r="C534" s="242"/>
    </row>
    <row r="535" ht="18.75" customHeight="1">
      <c r="C535" s="242"/>
    </row>
    <row r="536" ht="18.75" customHeight="1">
      <c r="C536" s="242"/>
    </row>
    <row r="537" ht="18.75" customHeight="1">
      <c r="C537" s="242"/>
    </row>
    <row r="538" ht="18.75" customHeight="1">
      <c r="C538" s="242"/>
    </row>
    <row r="539" ht="18.75" customHeight="1">
      <c r="C539" s="242"/>
    </row>
    <row r="540" ht="18.75" customHeight="1">
      <c r="C540" s="242"/>
    </row>
    <row r="541" ht="18.75" customHeight="1">
      <c r="C541" s="242"/>
    </row>
    <row r="542" ht="18.75" customHeight="1">
      <c r="C542" s="242"/>
    </row>
    <row r="543" ht="18.75" customHeight="1">
      <c r="C543" s="242"/>
    </row>
    <row r="544" ht="18.75" customHeight="1">
      <c r="C544" s="242"/>
    </row>
    <row r="545" ht="18.75" customHeight="1">
      <c r="C545" s="242"/>
    </row>
    <row r="546" ht="18.75" customHeight="1">
      <c r="C546" s="242"/>
    </row>
    <row r="547" ht="18.75" customHeight="1">
      <c r="C547" s="242"/>
    </row>
    <row r="548" ht="18.75" customHeight="1">
      <c r="C548" s="242"/>
    </row>
    <row r="549" ht="18.75" customHeight="1">
      <c r="C549" s="242"/>
    </row>
    <row r="550" ht="18.75" customHeight="1">
      <c r="C550" s="242"/>
    </row>
    <row r="551" ht="18.75" customHeight="1">
      <c r="C551" s="242"/>
    </row>
    <row r="552" ht="18.75" customHeight="1">
      <c r="C552" s="242"/>
    </row>
    <row r="553" ht="18.75" customHeight="1">
      <c r="C553" s="242"/>
    </row>
    <row r="554" ht="18.75" customHeight="1">
      <c r="C554" s="242"/>
    </row>
    <row r="555" ht="18.75" customHeight="1">
      <c r="C555" s="242"/>
    </row>
    <row r="556" ht="18.75" customHeight="1">
      <c r="C556" s="242"/>
    </row>
    <row r="557" ht="18.75" customHeight="1">
      <c r="C557" s="242"/>
    </row>
    <row r="558" ht="18.75" customHeight="1">
      <c r="C558" s="242"/>
    </row>
    <row r="559" ht="18.75" customHeight="1">
      <c r="C559" s="242"/>
    </row>
    <row r="560" ht="18.75" customHeight="1">
      <c r="C560" s="242"/>
    </row>
    <row r="561" ht="18.75" customHeight="1">
      <c r="C561" s="242"/>
    </row>
    <row r="562" ht="18.75" customHeight="1">
      <c r="C562" s="242"/>
    </row>
    <row r="563" ht="18.75" customHeight="1">
      <c r="C563" s="242"/>
    </row>
    <row r="564" ht="18.75" customHeight="1">
      <c r="C564" s="242"/>
    </row>
    <row r="565" ht="18.75" customHeight="1">
      <c r="C565" s="242"/>
    </row>
    <row r="566" ht="18.75" customHeight="1">
      <c r="C566" s="242"/>
    </row>
    <row r="567" ht="18.75" customHeight="1">
      <c r="C567" s="242"/>
    </row>
    <row r="568" ht="18.75" customHeight="1">
      <c r="C568" s="242"/>
    </row>
    <row r="569" ht="18.75" customHeight="1">
      <c r="C569" s="242"/>
    </row>
    <row r="570" ht="18.75" customHeight="1">
      <c r="C570" s="242"/>
    </row>
    <row r="571" ht="18.75" customHeight="1">
      <c r="C571" s="242"/>
    </row>
    <row r="572" ht="18.75" customHeight="1">
      <c r="C572" s="242"/>
    </row>
    <row r="573" ht="18.75" customHeight="1">
      <c r="C573" s="242"/>
    </row>
    <row r="574" ht="18.75" customHeight="1">
      <c r="C574" s="242"/>
    </row>
    <row r="575" ht="18.75" customHeight="1">
      <c r="C575" s="242"/>
    </row>
    <row r="576" ht="18.75" customHeight="1">
      <c r="C576" s="242"/>
    </row>
    <row r="577" ht="18.75" customHeight="1">
      <c r="C577" s="242"/>
    </row>
    <row r="578" ht="18.75" customHeight="1">
      <c r="C578" s="242"/>
    </row>
    <row r="579" ht="18.75" customHeight="1">
      <c r="C579" s="242"/>
    </row>
    <row r="580" ht="18.75" customHeight="1">
      <c r="C580" s="242"/>
    </row>
    <row r="581" ht="18.75" customHeight="1">
      <c r="C581" s="242"/>
    </row>
    <row r="582" ht="18.75" customHeight="1">
      <c r="C582" s="242"/>
    </row>
    <row r="583" ht="18.75" customHeight="1">
      <c r="C583" s="242"/>
    </row>
    <row r="584" ht="18.75" customHeight="1">
      <c r="C584" s="242"/>
    </row>
    <row r="585" ht="18.75" customHeight="1">
      <c r="C585" s="242"/>
    </row>
    <row r="586" ht="18.75" customHeight="1">
      <c r="C586" s="242"/>
    </row>
    <row r="587" ht="18.75" customHeight="1">
      <c r="C587" s="242"/>
    </row>
    <row r="588" ht="18.75" customHeight="1">
      <c r="C588" s="242"/>
    </row>
    <row r="589" ht="18.75" customHeight="1">
      <c r="C589" s="242"/>
    </row>
    <row r="590" ht="18.75" customHeight="1">
      <c r="C590" s="242"/>
    </row>
    <row r="591" ht="18.75" customHeight="1">
      <c r="C591" s="242"/>
    </row>
    <row r="592" ht="18.75" customHeight="1">
      <c r="C592" s="242"/>
    </row>
    <row r="593" ht="18.75" customHeight="1">
      <c r="C593" s="242"/>
    </row>
    <row r="594" ht="18.75" customHeight="1">
      <c r="C594" s="242"/>
    </row>
    <row r="595" ht="18.75" customHeight="1">
      <c r="C595" s="242"/>
    </row>
    <row r="596" ht="18.75" customHeight="1">
      <c r="C596" s="242"/>
    </row>
    <row r="597" ht="18.75" customHeight="1">
      <c r="C597" s="242"/>
    </row>
    <row r="598" ht="18.75" customHeight="1">
      <c r="C598" s="242"/>
    </row>
    <row r="599" ht="18.75" customHeight="1">
      <c r="C599" s="242"/>
    </row>
    <row r="600" ht="18.75" customHeight="1">
      <c r="C600" s="242"/>
    </row>
    <row r="601" ht="18.75" customHeight="1">
      <c r="C601" s="242"/>
    </row>
    <row r="602" ht="18.75" customHeight="1">
      <c r="C602" s="242"/>
    </row>
    <row r="603" ht="18.75" customHeight="1">
      <c r="C603" s="242"/>
    </row>
    <row r="604" ht="18.75" customHeight="1">
      <c r="C604" s="242"/>
    </row>
    <row r="605" ht="18.75" customHeight="1">
      <c r="C605" s="242"/>
    </row>
    <row r="606" ht="18.75" customHeight="1">
      <c r="C606" s="242"/>
    </row>
    <row r="607" ht="18.75" customHeight="1">
      <c r="C607" s="242"/>
    </row>
    <row r="608" ht="18.75" customHeight="1">
      <c r="C608" s="242"/>
    </row>
    <row r="609" ht="18.75" customHeight="1">
      <c r="C609" s="242"/>
    </row>
    <row r="610" ht="18.75" customHeight="1">
      <c r="C610" s="242"/>
    </row>
    <row r="611" ht="18.75" customHeight="1">
      <c r="C611" s="242"/>
    </row>
    <row r="612" ht="18.75" customHeight="1">
      <c r="C612" s="242"/>
    </row>
    <row r="613" ht="18.75" customHeight="1">
      <c r="C613" s="242"/>
    </row>
    <row r="614" ht="18.75" customHeight="1">
      <c r="C614" s="242"/>
    </row>
    <row r="615" ht="18.75" customHeight="1">
      <c r="C615" s="242"/>
    </row>
    <row r="616" ht="18.75" customHeight="1">
      <c r="C616" s="242"/>
    </row>
    <row r="617" ht="18.75" customHeight="1">
      <c r="C617" s="242"/>
    </row>
    <row r="618" ht="18.75" customHeight="1">
      <c r="C618" s="242"/>
    </row>
    <row r="619" ht="18.75" customHeight="1">
      <c r="C619" s="242"/>
    </row>
    <row r="620" ht="18.75" customHeight="1">
      <c r="C620" s="242"/>
    </row>
    <row r="621" ht="18.75" customHeight="1">
      <c r="C621" s="242"/>
    </row>
    <row r="622" ht="18.75" customHeight="1">
      <c r="C622" s="242"/>
    </row>
    <row r="623" ht="18.75" customHeight="1">
      <c r="C623" s="242"/>
    </row>
    <row r="624" ht="18.75" customHeight="1">
      <c r="C624" s="242"/>
    </row>
    <row r="625" ht="18.75" customHeight="1">
      <c r="C625" s="242"/>
    </row>
    <row r="626" ht="18.75" customHeight="1">
      <c r="C626" s="242"/>
    </row>
    <row r="627" ht="18.75" customHeight="1">
      <c r="C627" s="242"/>
    </row>
    <row r="628" ht="18.75" customHeight="1">
      <c r="C628" s="242"/>
    </row>
    <row r="629" ht="18.75" customHeight="1">
      <c r="C629" s="242"/>
    </row>
    <row r="630" ht="18.75" customHeight="1">
      <c r="C630" s="242"/>
    </row>
    <row r="631" ht="18.75" customHeight="1">
      <c r="C631" s="242"/>
    </row>
    <row r="632" ht="18.75" customHeight="1">
      <c r="C632" s="242"/>
    </row>
    <row r="633" ht="18.75" customHeight="1">
      <c r="C633" s="242"/>
    </row>
    <row r="634" ht="18.75" customHeight="1">
      <c r="C634" s="242"/>
    </row>
    <row r="635" ht="18.75" customHeight="1">
      <c r="C635" s="242"/>
    </row>
    <row r="636" ht="18.75" customHeight="1">
      <c r="C636" s="242"/>
    </row>
    <row r="637" ht="18.75" customHeight="1">
      <c r="C637" s="242"/>
    </row>
    <row r="638" ht="18.75" customHeight="1">
      <c r="C638" s="242"/>
    </row>
    <row r="639" ht="18.75" customHeight="1">
      <c r="C639" s="242"/>
    </row>
    <row r="640" ht="18.75" customHeight="1">
      <c r="C640" s="242"/>
    </row>
    <row r="641" ht="18.75" customHeight="1">
      <c r="C641" s="242"/>
    </row>
    <row r="642" ht="18.75" customHeight="1">
      <c r="C642" s="242"/>
    </row>
    <row r="643" ht="18.75" customHeight="1">
      <c r="C643" s="242"/>
    </row>
    <row r="644" ht="18.75" customHeight="1">
      <c r="C644" s="242"/>
    </row>
    <row r="645" ht="18.75" customHeight="1">
      <c r="C645" s="242"/>
    </row>
    <row r="646" ht="18.75" customHeight="1">
      <c r="C646" s="242"/>
    </row>
    <row r="647" ht="18.75" customHeight="1">
      <c r="C647" s="242"/>
    </row>
    <row r="648" ht="18.75" customHeight="1">
      <c r="C648" s="242"/>
    </row>
    <row r="649" ht="18.75" customHeight="1">
      <c r="C649" s="242"/>
    </row>
    <row r="650" ht="18.75" customHeight="1">
      <c r="C650" s="242"/>
    </row>
    <row r="651" ht="18.75" customHeight="1">
      <c r="C651" s="242"/>
    </row>
    <row r="652" ht="18.75" customHeight="1">
      <c r="C652" s="242"/>
    </row>
    <row r="653" ht="18.75" customHeight="1">
      <c r="C653" s="242"/>
    </row>
    <row r="654" ht="18.75" customHeight="1">
      <c r="C654" s="242"/>
    </row>
    <row r="655" ht="18.75" customHeight="1">
      <c r="C655" s="242"/>
    </row>
    <row r="656" ht="18.75" customHeight="1">
      <c r="C656" s="242"/>
    </row>
    <row r="657" ht="18.75" customHeight="1">
      <c r="C657" s="242"/>
    </row>
    <row r="658" ht="18.75" customHeight="1">
      <c r="C658" s="242"/>
    </row>
    <row r="659" ht="18.75" customHeight="1">
      <c r="C659" s="242"/>
    </row>
    <row r="660" ht="18.75" customHeight="1">
      <c r="C660" s="242"/>
    </row>
    <row r="661" ht="18.75" customHeight="1">
      <c r="C661" s="242"/>
    </row>
    <row r="662" ht="18.75" customHeight="1">
      <c r="C662" s="242"/>
    </row>
    <row r="663" ht="18.75" customHeight="1">
      <c r="C663" s="242"/>
    </row>
    <row r="664" ht="18.75" customHeight="1">
      <c r="C664" s="242"/>
    </row>
    <row r="665" ht="18.75" customHeight="1">
      <c r="C665" s="242"/>
    </row>
    <row r="666" ht="18.75" customHeight="1">
      <c r="C666" s="242"/>
    </row>
    <row r="667" ht="18.75" customHeight="1">
      <c r="C667" s="242"/>
    </row>
    <row r="668" ht="18.75" customHeight="1">
      <c r="C668" s="242"/>
    </row>
    <row r="669" ht="18.75" customHeight="1">
      <c r="C669" s="242"/>
    </row>
    <row r="670" ht="18.75" customHeight="1">
      <c r="C670" s="242"/>
    </row>
    <row r="671" ht="18.75" customHeight="1">
      <c r="C671" s="242"/>
    </row>
    <row r="672" ht="18.75" customHeight="1">
      <c r="C672" s="242"/>
    </row>
    <row r="673" ht="18.75" customHeight="1">
      <c r="C673" s="242"/>
    </row>
    <row r="674" ht="18.75" customHeight="1">
      <c r="C674" s="242"/>
    </row>
    <row r="675" ht="18.75" customHeight="1">
      <c r="C675" s="242"/>
    </row>
    <row r="676" ht="18.75" customHeight="1">
      <c r="C676" s="242"/>
    </row>
    <row r="677" ht="18.75" customHeight="1">
      <c r="C677" s="242"/>
    </row>
    <row r="678" ht="18.75" customHeight="1">
      <c r="C678" s="242"/>
    </row>
    <row r="679" ht="18.75" customHeight="1">
      <c r="C679" s="242"/>
    </row>
    <row r="680" ht="18.75" customHeight="1">
      <c r="C680" s="242"/>
    </row>
    <row r="681" ht="18.75" customHeight="1">
      <c r="C681" s="242"/>
    </row>
    <row r="682" ht="18.75" customHeight="1">
      <c r="C682" s="242"/>
    </row>
    <row r="683" ht="18.75" customHeight="1">
      <c r="C683" s="242"/>
    </row>
    <row r="684" ht="18.75" customHeight="1">
      <c r="C684" s="242"/>
    </row>
    <row r="685" ht="18.75" customHeight="1">
      <c r="C685" s="242"/>
    </row>
    <row r="686" ht="18.75" customHeight="1">
      <c r="C686" s="242"/>
    </row>
    <row r="687" ht="18.75" customHeight="1">
      <c r="C687" s="242"/>
    </row>
    <row r="688" ht="18.75" customHeight="1">
      <c r="C688" s="242"/>
    </row>
    <row r="689" ht="18.75" customHeight="1">
      <c r="C689" s="242"/>
    </row>
    <row r="690" ht="18.75" customHeight="1">
      <c r="C690" s="242"/>
    </row>
    <row r="691" ht="18.75" customHeight="1">
      <c r="C691" s="242"/>
    </row>
    <row r="692" ht="18.75" customHeight="1">
      <c r="C692" s="242"/>
    </row>
    <row r="693" ht="18.75" customHeight="1">
      <c r="C693" s="242"/>
    </row>
    <row r="694" ht="18.75" customHeight="1">
      <c r="C694" s="242"/>
    </row>
    <row r="695" ht="18.75" customHeight="1">
      <c r="C695" s="242"/>
    </row>
    <row r="696" ht="18.75" customHeight="1">
      <c r="C696" s="242"/>
    </row>
    <row r="697" ht="18.75" customHeight="1">
      <c r="C697" s="242"/>
    </row>
    <row r="698" ht="18.75" customHeight="1">
      <c r="C698" s="242"/>
    </row>
    <row r="699" ht="18.75" customHeight="1">
      <c r="C699" s="242"/>
    </row>
    <row r="700" ht="18.75" customHeight="1">
      <c r="C700" s="242"/>
    </row>
    <row r="701" ht="18.75" customHeight="1">
      <c r="C701" s="242"/>
    </row>
    <row r="702" ht="18.75" customHeight="1">
      <c r="C702" s="242"/>
    </row>
    <row r="703" ht="18.75" customHeight="1">
      <c r="C703" s="242"/>
    </row>
    <row r="704" ht="18.75" customHeight="1">
      <c r="C704" s="242"/>
    </row>
    <row r="705" ht="18.75" customHeight="1">
      <c r="C705" s="242"/>
    </row>
    <row r="706" ht="18.75" customHeight="1">
      <c r="C706" s="242"/>
    </row>
    <row r="707" ht="18.75" customHeight="1">
      <c r="C707" s="242"/>
    </row>
    <row r="708" ht="18.75" customHeight="1">
      <c r="C708" s="242"/>
    </row>
    <row r="709" ht="18.75" customHeight="1">
      <c r="C709" s="242"/>
    </row>
    <row r="710" ht="18.75" customHeight="1">
      <c r="C710" s="242"/>
    </row>
    <row r="711" ht="18.75" customHeight="1">
      <c r="C711" s="242"/>
    </row>
    <row r="712" ht="18.75" customHeight="1">
      <c r="C712" s="242"/>
    </row>
    <row r="713" ht="18.75" customHeight="1">
      <c r="C713" s="242"/>
    </row>
    <row r="714" ht="18.75" customHeight="1">
      <c r="C714" s="242"/>
    </row>
    <row r="715" ht="18.75" customHeight="1">
      <c r="C715" s="242"/>
    </row>
    <row r="716" ht="18.75" customHeight="1">
      <c r="C716" s="242"/>
    </row>
    <row r="717" ht="18.75" customHeight="1">
      <c r="C717" s="242"/>
    </row>
    <row r="718" ht="18.75" customHeight="1">
      <c r="C718" s="242"/>
    </row>
    <row r="719" ht="18.75" customHeight="1">
      <c r="C719" s="242"/>
    </row>
    <row r="720" ht="18.75" customHeight="1">
      <c r="C720" s="242"/>
    </row>
    <row r="721" ht="18.75" customHeight="1">
      <c r="C721" s="242"/>
    </row>
    <row r="722" ht="18.75" customHeight="1">
      <c r="C722" s="242"/>
    </row>
    <row r="723" ht="18.75" customHeight="1">
      <c r="C723" s="242"/>
    </row>
    <row r="724" ht="18.75" customHeight="1">
      <c r="C724" s="242"/>
    </row>
    <row r="725" ht="18.75" customHeight="1">
      <c r="C725" s="242"/>
    </row>
    <row r="726" ht="18.75" customHeight="1">
      <c r="C726" s="242"/>
    </row>
    <row r="727" ht="18.75" customHeight="1">
      <c r="C727" s="242"/>
    </row>
    <row r="728" ht="18.75" customHeight="1">
      <c r="C728" s="242"/>
    </row>
    <row r="729" ht="18.75" customHeight="1">
      <c r="C729" s="242"/>
    </row>
    <row r="730" ht="18.75" customHeight="1">
      <c r="C730" s="242"/>
    </row>
    <row r="731" ht="18.75" customHeight="1">
      <c r="C731" s="242"/>
    </row>
    <row r="732" ht="18.75" customHeight="1">
      <c r="C732" s="242"/>
    </row>
    <row r="733" ht="18.75" customHeight="1">
      <c r="C733" s="242"/>
    </row>
    <row r="734" ht="18.75" customHeight="1">
      <c r="C734" s="242"/>
    </row>
    <row r="735" ht="18.75" customHeight="1">
      <c r="C735" s="242"/>
    </row>
    <row r="736" ht="18.75" customHeight="1">
      <c r="C736" s="242"/>
    </row>
    <row r="737" ht="18.75" customHeight="1">
      <c r="C737" s="242"/>
    </row>
    <row r="738" ht="18.75" customHeight="1">
      <c r="C738" s="242"/>
    </row>
    <row r="739" ht="18.75" customHeight="1">
      <c r="C739" s="242"/>
    </row>
    <row r="740" ht="18.75" customHeight="1">
      <c r="C740" s="242"/>
    </row>
    <row r="741" ht="18.75" customHeight="1">
      <c r="C741" s="242"/>
    </row>
    <row r="742" ht="18.75" customHeight="1">
      <c r="C742" s="242"/>
    </row>
    <row r="743" ht="18.75" customHeight="1">
      <c r="C743" s="242"/>
    </row>
    <row r="744" ht="18.75" customHeight="1">
      <c r="C744" s="242"/>
    </row>
    <row r="745" ht="18.75" customHeight="1">
      <c r="C745" s="242"/>
    </row>
    <row r="746" ht="18.75" customHeight="1">
      <c r="C746" s="242"/>
    </row>
    <row r="747" ht="18.75" customHeight="1">
      <c r="C747" s="242"/>
    </row>
    <row r="748" ht="18.75" customHeight="1">
      <c r="C748" s="242"/>
    </row>
    <row r="749" ht="18.75" customHeight="1">
      <c r="C749" s="242"/>
    </row>
    <row r="750" ht="18.75" customHeight="1">
      <c r="C750" s="242"/>
    </row>
    <row r="751" ht="18.75" customHeight="1">
      <c r="C751" s="242"/>
    </row>
    <row r="752" ht="18.75" customHeight="1">
      <c r="C752" s="242"/>
    </row>
    <row r="753" ht="18.75" customHeight="1">
      <c r="C753" s="242"/>
    </row>
    <row r="754" ht="18.75" customHeight="1">
      <c r="C754" s="242"/>
    </row>
    <row r="755" ht="18.75" customHeight="1">
      <c r="C755" s="242"/>
    </row>
    <row r="756" ht="18.75" customHeight="1">
      <c r="C756" s="242"/>
    </row>
    <row r="757" ht="18.75" customHeight="1">
      <c r="C757" s="242"/>
    </row>
    <row r="758" ht="18.75" customHeight="1">
      <c r="C758" s="242"/>
    </row>
    <row r="759" ht="18.75" customHeight="1">
      <c r="C759" s="242"/>
    </row>
    <row r="760" ht="18.75" customHeight="1">
      <c r="C760" s="242"/>
    </row>
    <row r="761" ht="18.75" customHeight="1">
      <c r="C761" s="242"/>
    </row>
    <row r="762" ht="18.75" customHeight="1">
      <c r="C762" s="242"/>
    </row>
    <row r="763" ht="18.75" customHeight="1">
      <c r="C763" s="242"/>
    </row>
    <row r="764" ht="18.75" customHeight="1">
      <c r="C764" s="242"/>
    </row>
    <row r="765" ht="18.75" customHeight="1">
      <c r="C765" s="242"/>
    </row>
    <row r="766" ht="18.75" customHeight="1">
      <c r="C766" s="242"/>
    </row>
    <row r="767" ht="18.75" customHeight="1">
      <c r="C767" s="242"/>
    </row>
    <row r="768" ht="18.75" customHeight="1">
      <c r="C768" s="242"/>
    </row>
    <row r="769" ht="18.75" customHeight="1">
      <c r="C769" s="242"/>
    </row>
    <row r="770" ht="18.75" customHeight="1">
      <c r="C770" s="242"/>
    </row>
    <row r="771" ht="18.75" customHeight="1">
      <c r="C771" s="242"/>
    </row>
    <row r="772" ht="18.75" customHeight="1">
      <c r="C772" s="242"/>
    </row>
    <row r="773" ht="18.75" customHeight="1">
      <c r="C773" s="242"/>
    </row>
    <row r="774" ht="18.75" customHeight="1">
      <c r="C774" s="242"/>
    </row>
    <row r="775" ht="18.75" customHeight="1">
      <c r="C775" s="242"/>
    </row>
    <row r="776" ht="18.75" customHeight="1">
      <c r="C776" s="242"/>
    </row>
    <row r="777" ht="18.75" customHeight="1">
      <c r="C777" s="242"/>
    </row>
    <row r="778" ht="18.75" customHeight="1">
      <c r="C778" s="242"/>
    </row>
    <row r="779" ht="18.75" customHeight="1">
      <c r="C779" s="242"/>
    </row>
    <row r="780" ht="18.75" customHeight="1">
      <c r="C780" s="242"/>
    </row>
    <row r="781" ht="18.75" customHeight="1">
      <c r="C781" s="242"/>
    </row>
    <row r="782" ht="18.75" customHeight="1">
      <c r="C782" s="242"/>
    </row>
    <row r="783" ht="18.75" customHeight="1">
      <c r="C783" s="242"/>
    </row>
    <row r="784" ht="18.75" customHeight="1">
      <c r="C784" s="242"/>
    </row>
    <row r="785" ht="18.75" customHeight="1">
      <c r="C785" s="242"/>
    </row>
    <row r="786" ht="18.75" customHeight="1">
      <c r="C786" s="242"/>
    </row>
    <row r="787" ht="18.75" customHeight="1">
      <c r="C787" s="242"/>
    </row>
    <row r="788" ht="18.75" customHeight="1">
      <c r="C788" s="242"/>
    </row>
    <row r="789" ht="18.75" customHeight="1">
      <c r="C789" s="242"/>
    </row>
    <row r="790" ht="18.75" customHeight="1">
      <c r="C790" s="242"/>
    </row>
    <row r="791" ht="18.75" customHeight="1">
      <c r="C791" s="242"/>
    </row>
    <row r="792" ht="18.75" customHeight="1">
      <c r="C792" s="242"/>
    </row>
    <row r="793" ht="18.75" customHeight="1">
      <c r="C793" s="242"/>
    </row>
    <row r="794" ht="18.75" customHeight="1">
      <c r="C794" s="242"/>
    </row>
    <row r="795" ht="18.75" customHeight="1">
      <c r="C795" s="242"/>
    </row>
    <row r="796" ht="18.75" customHeight="1">
      <c r="C796" s="242"/>
    </row>
    <row r="797" ht="18.75" customHeight="1">
      <c r="C797" s="242"/>
    </row>
    <row r="798" ht="18.75" customHeight="1">
      <c r="C798" s="242"/>
    </row>
    <row r="799" ht="18.75" customHeight="1">
      <c r="C799" s="242"/>
    </row>
    <row r="800" ht="18.75" customHeight="1">
      <c r="C800" s="242"/>
    </row>
    <row r="801" ht="18.75" customHeight="1">
      <c r="C801" s="242"/>
    </row>
    <row r="802" ht="18.75" customHeight="1">
      <c r="C802" s="242"/>
    </row>
    <row r="803" ht="18.75" customHeight="1">
      <c r="C803" s="242"/>
    </row>
    <row r="804" ht="18.75" customHeight="1">
      <c r="C804" s="242"/>
    </row>
    <row r="805" ht="18.75" customHeight="1">
      <c r="C805" s="242"/>
    </row>
    <row r="806" ht="18.75" customHeight="1">
      <c r="C806" s="242"/>
    </row>
    <row r="807" ht="18.75" customHeight="1">
      <c r="C807" s="242"/>
    </row>
    <row r="808" ht="18.75" customHeight="1">
      <c r="C808" s="242"/>
    </row>
    <row r="809" ht="18.75" customHeight="1">
      <c r="C809" s="242"/>
    </row>
    <row r="810" ht="18.75" customHeight="1">
      <c r="C810" s="242"/>
    </row>
    <row r="811" ht="18.75" customHeight="1">
      <c r="C811" s="242"/>
    </row>
    <row r="812" ht="18.75" customHeight="1">
      <c r="C812" s="242"/>
    </row>
    <row r="813" ht="18.75" customHeight="1">
      <c r="C813" s="242"/>
    </row>
    <row r="814" ht="18.75" customHeight="1">
      <c r="C814" s="242"/>
    </row>
    <row r="815" ht="18.75" customHeight="1">
      <c r="C815" s="242"/>
    </row>
    <row r="816" ht="18.75" customHeight="1">
      <c r="C816" s="242"/>
    </row>
    <row r="817" ht="18.75" customHeight="1">
      <c r="C817" s="242"/>
    </row>
    <row r="818" ht="18.75" customHeight="1">
      <c r="C818" s="242"/>
    </row>
    <row r="819" ht="18.75" customHeight="1">
      <c r="C819" s="242"/>
    </row>
    <row r="820" ht="18.75" customHeight="1">
      <c r="C820" s="242"/>
    </row>
    <row r="821" ht="18.75" customHeight="1">
      <c r="C821" s="242"/>
    </row>
    <row r="822" ht="18.75" customHeight="1">
      <c r="C822" s="242"/>
    </row>
    <row r="823" ht="18.75" customHeight="1">
      <c r="C823" s="242"/>
    </row>
    <row r="824" ht="18.75" customHeight="1">
      <c r="C824" s="242"/>
    </row>
    <row r="825" ht="18.75" customHeight="1">
      <c r="C825" s="242"/>
    </row>
    <row r="826" ht="18.75" customHeight="1">
      <c r="C826" s="242"/>
    </row>
    <row r="827" ht="18.75" customHeight="1">
      <c r="C827" s="242"/>
    </row>
    <row r="828" ht="18.75" customHeight="1">
      <c r="C828" s="242"/>
    </row>
    <row r="829" ht="18.75" customHeight="1">
      <c r="C829" s="242"/>
    </row>
    <row r="830" ht="18.75" customHeight="1">
      <c r="C830" s="242"/>
    </row>
    <row r="831" ht="18.75" customHeight="1">
      <c r="C831" s="242"/>
    </row>
    <row r="832" ht="18.75" customHeight="1">
      <c r="C832" s="242"/>
    </row>
    <row r="833" ht="18.75" customHeight="1">
      <c r="C833" s="242"/>
    </row>
    <row r="834" ht="18.75" customHeight="1">
      <c r="C834" s="242"/>
    </row>
    <row r="835" ht="18.75" customHeight="1">
      <c r="C835" s="242"/>
    </row>
    <row r="836" ht="18.75" customHeight="1">
      <c r="C836" s="242"/>
    </row>
    <row r="837" ht="18.75" customHeight="1">
      <c r="C837" s="242"/>
    </row>
    <row r="838" ht="18.75" customHeight="1">
      <c r="C838" s="242"/>
    </row>
    <row r="839" ht="18.75" customHeight="1">
      <c r="C839" s="242"/>
    </row>
    <row r="840" ht="18.75" customHeight="1">
      <c r="C840" s="242"/>
    </row>
    <row r="841" ht="18.75" customHeight="1">
      <c r="C841" s="242"/>
    </row>
    <row r="842" ht="18.75" customHeight="1">
      <c r="C842" s="242"/>
    </row>
    <row r="843" ht="18.75" customHeight="1">
      <c r="C843" s="242"/>
    </row>
    <row r="844" ht="18.75" customHeight="1">
      <c r="C844" s="242"/>
    </row>
    <row r="845" ht="18.75" customHeight="1">
      <c r="C845" s="242"/>
    </row>
    <row r="846" ht="18.75" customHeight="1">
      <c r="C846" s="242"/>
    </row>
    <row r="847" ht="18.75" customHeight="1">
      <c r="C847" s="242"/>
    </row>
    <row r="848" ht="18.75" customHeight="1">
      <c r="C848" s="242"/>
    </row>
    <row r="849" ht="18.75" customHeight="1">
      <c r="C849" s="242"/>
    </row>
    <row r="850" ht="18.75" customHeight="1">
      <c r="C850" s="242"/>
    </row>
    <row r="851" ht="18.75" customHeight="1">
      <c r="C851" s="242"/>
    </row>
    <row r="852" ht="18.75" customHeight="1">
      <c r="C852" s="242"/>
    </row>
    <row r="853" ht="18.75" customHeight="1">
      <c r="C853" s="242"/>
    </row>
    <row r="854" ht="18.75" customHeight="1">
      <c r="C854" s="242"/>
    </row>
    <row r="855" ht="18.75" customHeight="1">
      <c r="C855" s="242"/>
    </row>
    <row r="856" ht="18.75" customHeight="1">
      <c r="C856" s="242"/>
    </row>
    <row r="857" ht="18.75" customHeight="1">
      <c r="C857" s="242"/>
    </row>
    <row r="858" ht="18.75" customHeight="1">
      <c r="C858" s="242"/>
    </row>
    <row r="859" ht="18.75" customHeight="1">
      <c r="C859" s="242"/>
    </row>
    <row r="860" ht="18.75" customHeight="1">
      <c r="C860" s="242"/>
    </row>
    <row r="861" ht="18.75" customHeight="1">
      <c r="C861" s="242"/>
    </row>
    <row r="862" ht="18.75" customHeight="1">
      <c r="C862" s="242"/>
    </row>
    <row r="863" ht="18.75" customHeight="1">
      <c r="C863" s="242"/>
    </row>
    <row r="864" ht="18.75" customHeight="1">
      <c r="C864" s="242"/>
    </row>
    <row r="865" ht="18.75" customHeight="1">
      <c r="C865" s="242"/>
    </row>
    <row r="866" ht="18.75" customHeight="1">
      <c r="C866" s="242"/>
    </row>
    <row r="867" ht="18.75" customHeight="1">
      <c r="C867" s="242"/>
    </row>
    <row r="868" ht="18.75" customHeight="1">
      <c r="C868" s="242"/>
    </row>
    <row r="869" ht="18.75" customHeight="1">
      <c r="C869" s="242"/>
    </row>
    <row r="870" ht="18.75" customHeight="1">
      <c r="C870" s="242"/>
    </row>
    <row r="871" ht="18.75" customHeight="1">
      <c r="C871" s="242"/>
    </row>
    <row r="872" ht="18.75" customHeight="1">
      <c r="C872" s="242"/>
    </row>
    <row r="873" ht="18.75" customHeight="1">
      <c r="C873" s="242"/>
    </row>
    <row r="874" ht="18.75" customHeight="1">
      <c r="C874" s="242"/>
    </row>
    <row r="875" ht="18.75" customHeight="1">
      <c r="C875" s="242"/>
    </row>
    <row r="876" ht="18.75" customHeight="1">
      <c r="C876" s="242"/>
    </row>
    <row r="877" ht="18.75" customHeight="1">
      <c r="C877" s="242"/>
    </row>
    <row r="878" ht="18.75" customHeight="1">
      <c r="C878" s="242"/>
    </row>
    <row r="879" ht="18.75" customHeight="1">
      <c r="C879" s="242"/>
    </row>
    <row r="880" ht="18.75" customHeight="1">
      <c r="C880" s="242"/>
    </row>
    <row r="881" ht="18.75" customHeight="1">
      <c r="C881" s="242"/>
    </row>
    <row r="882" ht="18.75" customHeight="1">
      <c r="C882" s="242"/>
    </row>
    <row r="883" ht="18.75" customHeight="1">
      <c r="C883" s="242"/>
    </row>
    <row r="884" ht="18.75" customHeight="1">
      <c r="C884" s="242"/>
    </row>
    <row r="885" ht="18.75" customHeight="1">
      <c r="C885" s="242"/>
    </row>
    <row r="886" ht="18.75" customHeight="1">
      <c r="C886" s="242"/>
    </row>
    <row r="887" ht="18.75" customHeight="1">
      <c r="C887" s="242"/>
    </row>
    <row r="888" ht="18.75" customHeight="1">
      <c r="C888" s="242"/>
    </row>
    <row r="889" ht="18.75" customHeight="1">
      <c r="C889" s="242"/>
    </row>
    <row r="890" ht="18.75" customHeight="1">
      <c r="C890" s="242"/>
    </row>
    <row r="891" ht="18.75" customHeight="1">
      <c r="C891" s="242"/>
    </row>
    <row r="892" ht="18.75" customHeight="1">
      <c r="C892" s="242"/>
    </row>
    <row r="893" ht="18.75" customHeight="1">
      <c r="C893" s="242"/>
    </row>
    <row r="894" ht="18.75" customHeight="1">
      <c r="C894" s="242"/>
    </row>
    <row r="895" ht="18.75" customHeight="1">
      <c r="C895" s="242"/>
    </row>
    <row r="896" ht="18.75" customHeight="1">
      <c r="C896" s="242"/>
    </row>
    <row r="897" ht="18.75" customHeight="1">
      <c r="C897" s="242"/>
    </row>
    <row r="898" ht="18.75" customHeight="1">
      <c r="C898" s="242"/>
    </row>
    <row r="899" ht="18.75" customHeight="1">
      <c r="C899" s="242"/>
    </row>
    <row r="900" ht="18.75" customHeight="1">
      <c r="C900" s="242"/>
    </row>
    <row r="901" ht="18.75" customHeight="1">
      <c r="C901" s="242"/>
    </row>
    <row r="902" ht="18.75" customHeight="1">
      <c r="C902" s="242"/>
    </row>
    <row r="903" ht="18.75" customHeight="1">
      <c r="C903" s="242"/>
    </row>
    <row r="904" ht="18.75" customHeight="1">
      <c r="C904" s="242"/>
    </row>
    <row r="905" ht="18.75" customHeight="1">
      <c r="C905" s="242"/>
    </row>
    <row r="906" ht="18.75" customHeight="1">
      <c r="C906" s="242"/>
    </row>
    <row r="907" ht="18.75" customHeight="1">
      <c r="C907" s="242"/>
    </row>
    <row r="908" ht="18.75" customHeight="1">
      <c r="C908" s="242"/>
    </row>
    <row r="909" ht="18.75" customHeight="1">
      <c r="C909" s="242"/>
    </row>
    <row r="910" ht="18.75" customHeight="1">
      <c r="C910" s="242"/>
    </row>
    <row r="911" ht="18.75" customHeight="1">
      <c r="C911" s="242"/>
    </row>
    <row r="912" ht="18.75" customHeight="1">
      <c r="C912" s="242"/>
    </row>
    <row r="913" ht="18.75" customHeight="1">
      <c r="C913" s="242"/>
    </row>
    <row r="914" ht="18.75" customHeight="1">
      <c r="C914" s="242"/>
    </row>
    <row r="915" ht="18.75" customHeight="1">
      <c r="C915" s="242"/>
    </row>
    <row r="916" ht="18.75" customHeight="1">
      <c r="C916" s="242"/>
    </row>
    <row r="917" ht="18.75" customHeight="1">
      <c r="C917" s="242"/>
    </row>
    <row r="918" ht="18.75" customHeight="1">
      <c r="C918" s="242"/>
    </row>
    <row r="919" ht="18.75" customHeight="1">
      <c r="C919" s="242"/>
    </row>
    <row r="920" ht="18.75" customHeight="1">
      <c r="C920" s="242"/>
    </row>
    <row r="921" ht="18.75" customHeight="1">
      <c r="C921" s="242"/>
    </row>
    <row r="922" ht="18.75" customHeight="1">
      <c r="C922" s="242"/>
    </row>
    <row r="923" ht="18.75" customHeight="1">
      <c r="C923" s="242"/>
    </row>
    <row r="924" ht="18.75" customHeight="1">
      <c r="C924" s="242"/>
    </row>
    <row r="925" ht="18.75" customHeight="1">
      <c r="C925" s="242"/>
    </row>
    <row r="926" ht="18.75" customHeight="1">
      <c r="C926" s="242"/>
    </row>
    <row r="927" ht="18.75" customHeight="1">
      <c r="C927" s="242"/>
    </row>
    <row r="928" ht="18.75" customHeight="1">
      <c r="C928" s="242"/>
    </row>
    <row r="929" ht="18.75" customHeight="1">
      <c r="C929" s="242"/>
    </row>
    <row r="930" ht="18.75" customHeight="1">
      <c r="C930" s="242"/>
    </row>
    <row r="931" ht="18.75" customHeight="1">
      <c r="C931" s="242"/>
    </row>
    <row r="932" ht="18.75" customHeight="1">
      <c r="C932" s="242"/>
    </row>
    <row r="933" ht="18.75" customHeight="1">
      <c r="C933" s="242"/>
    </row>
    <row r="934" ht="18.75" customHeight="1">
      <c r="C934" s="242"/>
    </row>
    <row r="935" ht="18.75" customHeight="1">
      <c r="C935" s="242"/>
    </row>
    <row r="936" ht="18.75" customHeight="1">
      <c r="C936" s="242"/>
    </row>
    <row r="937" ht="18.75" customHeight="1">
      <c r="C937" s="242"/>
    </row>
    <row r="938" ht="18.75" customHeight="1">
      <c r="C938" s="242"/>
    </row>
    <row r="939" ht="18.75" customHeight="1">
      <c r="C939" s="242"/>
    </row>
    <row r="940" ht="18.75" customHeight="1">
      <c r="C940" s="242"/>
    </row>
    <row r="941" ht="18.75" customHeight="1">
      <c r="C941" s="242"/>
    </row>
    <row r="942" ht="18.75" customHeight="1">
      <c r="C942" s="242"/>
    </row>
    <row r="943" ht="18.75" customHeight="1">
      <c r="C943" s="242"/>
    </row>
    <row r="944" ht="18.75" customHeight="1">
      <c r="C944" s="242"/>
    </row>
    <row r="945" ht="18.75" customHeight="1">
      <c r="C945" s="242"/>
    </row>
    <row r="946" ht="18.75" customHeight="1">
      <c r="C946" s="242"/>
    </row>
    <row r="947" ht="18.75" customHeight="1">
      <c r="C947" s="242"/>
    </row>
    <row r="948" ht="18.75" customHeight="1">
      <c r="C948" s="242"/>
    </row>
    <row r="949" ht="18.75" customHeight="1">
      <c r="C949" s="242"/>
    </row>
    <row r="950" ht="18.75" customHeight="1">
      <c r="C950" s="242"/>
    </row>
    <row r="951" ht="18.75" customHeight="1">
      <c r="C951" s="242"/>
    </row>
    <row r="952" ht="18.75" customHeight="1">
      <c r="C952" s="242"/>
    </row>
    <row r="953" ht="18.75" customHeight="1">
      <c r="C953" s="242"/>
    </row>
    <row r="954" ht="18.75" customHeight="1">
      <c r="C954" s="242"/>
    </row>
    <row r="955" ht="18.75" customHeight="1">
      <c r="C955" s="242"/>
    </row>
    <row r="956" ht="18.75" customHeight="1">
      <c r="C956" s="242"/>
    </row>
    <row r="957" ht="18.75" customHeight="1">
      <c r="C957" s="242"/>
    </row>
    <row r="958" ht="18.75" customHeight="1">
      <c r="C958" s="242"/>
    </row>
    <row r="959" ht="18.75" customHeight="1">
      <c r="C959" s="242"/>
    </row>
    <row r="960" ht="18.75" customHeight="1">
      <c r="C960" s="242"/>
    </row>
    <row r="961" ht="18.75" customHeight="1">
      <c r="C961" s="242"/>
    </row>
    <row r="962" ht="18.75" customHeight="1">
      <c r="C962" s="242"/>
    </row>
    <row r="963" ht="18.75" customHeight="1">
      <c r="C963" s="242"/>
    </row>
    <row r="964" ht="18.75" customHeight="1">
      <c r="C964" s="242"/>
    </row>
    <row r="965" ht="18.75" customHeight="1">
      <c r="C965" s="242"/>
    </row>
    <row r="966" ht="18.75" customHeight="1">
      <c r="C966" s="242"/>
    </row>
    <row r="967" ht="18.75" customHeight="1">
      <c r="C967" s="242"/>
    </row>
    <row r="968" ht="18.75" customHeight="1">
      <c r="C968" s="242"/>
    </row>
    <row r="969" ht="18.75" customHeight="1">
      <c r="C969" s="242"/>
    </row>
    <row r="970" ht="18.75" customHeight="1">
      <c r="C970" s="242"/>
    </row>
    <row r="971" ht="18.75" customHeight="1">
      <c r="C971" s="242"/>
    </row>
    <row r="972" ht="18.75" customHeight="1">
      <c r="C972" s="242"/>
    </row>
    <row r="973" ht="18.75" customHeight="1">
      <c r="C973" s="242"/>
    </row>
    <row r="974" ht="18.75" customHeight="1">
      <c r="C974" s="242"/>
    </row>
    <row r="975" ht="18.75" customHeight="1">
      <c r="C975" s="242"/>
    </row>
    <row r="976" ht="18.75" customHeight="1">
      <c r="C976" s="242"/>
    </row>
    <row r="977" ht="18.75" customHeight="1">
      <c r="C977" s="242"/>
    </row>
    <row r="978" ht="18.75" customHeight="1">
      <c r="C978" s="242"/>
    </row>
    <row r="979" ht="18.75" customHeight="1">
      <c r="C979" s="242"/>
    </row>
    <row r="980" ht="18.75" customHeight="1">
      <c r="C980" s="242"/>
    </row>
    <row r="981" ht="18.75" customHeight="1">
      <c r="C981" s="242"/>
    </row>
    <row r="982" ht="18.75" customHeight="1">
      <c r="C982" s="242"/>
    </row>
    <row r="983" ht="18.75" customHeight="1">
      <c r="C983" s="242"/>
    </row>
    <row r="984" ht="18.75" customHeight="1">
      <c r="C984" s="242"/>
    </row>
    <row r="985" ht="18.75" customHeight="1">
      <c r="C985" s="242"/>
    </row>
    <row r="986" ht="18.75" customHeight="1">
      <c r="C986" s="242"/>
    </row>
    <row r="987" ht="18.75" customHeight="1">
      <c r="C987" s="242"/>
    </row>
    <row r="988" ht="18.75" customHeight="1">
      <c r="C988" s="242"/>
    </row>
    <row r="989" ht="18.75" customHeight="1">
      <c r="C989" s="242"/>
    </row>
    <row r="990" ht="18.75" customHeight="1">
      <c r="C990" s="242"/>
    </row>
    <row r="991" ht="18.75" customHeight="1">
      <c r="C991" s="242"/>
    </row>
    <row r="992" ht="18.75" customHeight="1">
      <c r="C992" s="242"/>
    </row>
    <row r="993" ht="18.75" customHeight="1">
      <c r="C993" s="242"/>
    </row>
    <row r="994" ht="18.75" customHeight="1">
      <c r="C994" s="242"/>
    </row>
    <row r="995" ht="18.75" customHeight="1">
      <c r="C995" s="242"/>
    </row>
    <row r="996" ht="18.75" customHeight="1">
      <c r="C996" s="242"/>
    </row>
    <row r="997" ht="18.75" customHeight="1">
      <c r="C997" s="242"/>
    </row>
    <row r="998" ht="18.75" customHeight="1">
      <c r="C998" s="242"/>
    </row>
    <row r="999" ht="18.75" customHeight="1">
      <c r="C999" s="242"/>
    </row>
    <row r="1000" ht="18.75" customHeight="1">
      <c r="C1000" s="242"/>
    </row>
    <row r="1001" ht="18.75" customHeight="1">
      <c r="C1001" s="242"/>
    </row>
    <row r="1002" ht="18.75" customHeight="1">
      <c r="C1002" s="242"/>
    </row>
    <row r="1003" ht="18.75" customHeight="1">
      <c r="C1003" s="242"/>
    </row>
    <row r="1004" ht="18.75" customHeight="1">
      <c r="C1004" s="242"/>
    </row>
    <row r="1005" ht="18.75" customHeight="1">
      <c r="C1005" s="242"/>
    </row>
    <row r="1006" ht="18.75" customHeight="1">
      <c r="C1006" s="242"/>
    </row>
    <row r="1007" ht="18.75" customHeight="1">
      <c r="C1007" s="242"/>
    </row>
    <row r="1008" ht="18.75" customHeight="1">
      <c r="C1008" s="242"/>
    </row>
    <row r="1009" ht="18.75" customHeight="1">
      <c r="C1009" s="242"/>
    </row>
    <row r="1010" ht="18.75" customHeight="1">
      <c r="C1010" s="242"/>
    </row>
    <row r="1011" ht="18.75" customHeight="1">
      <c r="C1011" s="242"/>
    </row>
    <row r="1012" ht="18.75" customHeight="1">
      <c r="C1012" s="242"/>
    </row>
    <row r="1013" ht="18.75" customHeight="1">
      <c r="C1013" s="242"/>
    </row>
    <row r="1014" ht="18.75" customHeight="1">
      <c r="C1014" s="242"/>
    </row>
    <row r="1015" ht="18.75" customHeight="1">
      <c r="C1015" s="242"/>
    </row>
    <row r="1016" ht="18.75" customHeight="1">
      <c r="C1016" s="242"/>
    </row>
    <row r="1017" ht="18.75" customHeight="1">
      <c r="C1017" s="242"/>
    </row>
    <row r="1018" ht="18.75" customHeight="1">
      <c r="C1018" s="242"/>
    </row>
    <row r="1019" ht="18.75" customHeight="1">
      <c r="C1019" s="242"/>
    </row>
    <row r="1020" ht="18.75" customHeight="1">
      <c r="C1020" s="242"/>
    </row>
    <row r="1021" ht="18.75" customHeight="1">
      <c r="C1021" s="242"/>
    </row>
    <row r="1022" ht="18.75" customHeight="1">
      <c r="C1022" s="242"/>
    </row>
    <row r="1023" ht="18.75" customHeight="1">
      <c r="C1023" s="242"/>
    </row>
    <row r="1024" ht="18.75" customHeight="1">
      <c r="C1024" s="242"/>
    </row>
    <row r="1025" ht="18.75" customHeight="1">
      <c r="C1025" s="242"/>
    </row>
    <row r="1026" ht="18.75" customHeight="1">
      <c r="C1026" s="242"/>
    </row>
    <row r="1027" ht="18.75" customHeight="1">
      <c r="C1027" s="242"/>
    </row>
    <row r="1028" ht="18.75" customHeight="1">
      <c r="C1028" s="242"/>
    </row>
    <row r="1029" ht="18.75" customHeight="1">
      <c r="C1029" s="242"/>
    </row>
    <row r="1030" ht="18.75" customHeight="1">
      <c r="C1030" s="242"/>
    </row>
    <row r="1031" ht="18.75" customHeight="1">
      <c r="C1031" s="242"/>
    </row>
    <row r="1032" ht="18.75" customHeight="1">
      <c r="C1032" s="242"/>
    </row>
    <row r="1033" ht="18.75" customHeight="1">
      <c r="C1033" s="242"/>
    </row>
    <row r="1034" ht="18.75" customHeight="1">
      <c r="C1034" s="242"/>
    </row>
    <row r="1035" ht="18.75" customHeight="1">
      <c r="C1035" s="242"/>
    </row>
    <row r="1036" ht="18.75" customHeight="1">
      <c r="C1036" s="242"/>
    </row>
    <row r="1037" ht="18.75" customHeight="1">
      <c r="C1037" s="242"/>
    </row>
    <row r="1038" ht="18.75" customHeight="1">
      <c r="C1038" s="242"/>
    </row>
    <row r="1039" ht="18.75" customHeight="1">
      <c r="C1039" s="242"/>
    </row>
    <row r="1040" ht="18.75" customHeight="1">
      <c r="C1040" s="242"/>
    </row>
    <row r="1041" ht="18.75" customHeight="1">
      <c r="C1041" s="242"/>
    </row>
    <row r="1042" ht="18.75" customHeight="1">
      <c r="C1042" s="242"/>
    </row>
    <row r="1043" ht="18.75" customHeight="1">
      <c r="C1043" s="242"/>
    </row>
    <row r="1044" ht="18.75" customHeight="1">
      <c r="C1044" s="242"/>
    </row>
    <row r="1045" ht="18.75" customHeight="1">
      <c r="C1045" s="242"/>
    </row>
    <row r="1046" ht="18.75" customHeight="1">
      <c r="C1046" s="242"/>
    </row>
    <row r="1047" ht="18.75" customHeight="1">
      <c r="C1047" s="242"/>
    </row>
    <row r="1048" ht="18.75" customHeight="1">
      <c r="C1048" s="242"/>
    </row>
    <row r="1049" ht="18.75" customHeight="1">
      <c r="C1049" s="242"/>
    </row>
    <row r="1050" ht="18.75" customHeight="1">
      <c r="C1050" s="242"/>
    </row>
    <row r="1051" ht="18.75" customHeight="1">
      <c r="C1051" s="242"/>
    </row>
    <row r="1052" ht="18.75" customHeight="1">
      <c r="C1052" s="242"/>
    </row>
    <row r="1053" ht="18.75" customHeight="1">
      <c r="C1053" s="242"/>
    </row>
    <row r="1054" ht="18.75" customHeight="1">
      <c r="C1054" s="242"/>
    </row>
    <row r="1055" ht="18.75" customHeight="1">
      <c r="C1055" s="242"/>
    </row>
    <row r="1056" ht="18.75" customHeight="1">
      <c r="C1056" s="242"/>
    </row>
    <row r="1057" ht="18.75" customHeight="1">
      <c r="C1057" s="242"/>
    </row>
    <row r="1058" ht="18.75" customHeight="1">
      <c r="C1058" s="242"/>
    </row>
    <row r="1059" ht="18.75" customHeight="1">
      <c r="C1059" s="242"/>
    </row>
    <row r="1060" ht="18.75" customHeight="1">
      <c r="C1060" s="242"/>
    </row>
    <row r="1061" ht="18.75" customHeight="1">
      <c r="C1061" s="242"/>
    </row>
    <row r="1062" ht="18.75" customHeight="1">
      <c r="C1062" s="242"/>
    </row>
    <row r="1063" ht="18.75" customHeight="1">
      <c r="C1063" s="242"/>
    </row>
    <row r="1064" ht="18.75" customHeight="1">
      <c r="C1064" s="242"/>
    </row>
    <row r="1065" ht="18.75" customHeight="1">
      <c r="C1065" s="242"/>
    </row>
    <row r="1066" ht="18.75" customHeight="1">
      <c r="C1066" s="242"/>
    </row>
    <row r="1067" ht="18.75" customHeight="1">
      <c r="C1067" s="242"/>
    </row>
    <row r="1068" ht="18.75" customHeight="1">
      <c r="C1068" s="242"/>
    </row>
    <row r="1069" ht="18.75" customHeight="1">
      <c r="C1069" s="242"/>
    </row>
    <row r="1070" ht="18.75" customHeight="1">
      <c r="C1070" s="242"/>
    </row>
    <row r="1071" ht="18.75" customHeight="1">
      <c r="C1071" s="242"/>
    </row>
    <row r="1072" ht="18.75" customHeight="1">
      <c r="C1072" s="242"/>
    </row>
    <row r="1073" ht="18.75" customHeight="1">
      <c r="C1073" s="242"/>
    </row>
    <row r="1074" ht="18.75" customHeight="1">
      <c r="C1074" s="242"/>
    </row>
    <row r="1075" ht="18.75" customHeight="1">
      <c r="C1075" s="242"/>
    </row>
    <row r="1076" ht="18.75" customHeight="1">
      <c r="C1076" s="242"/>
    </row>
    <row r="1077" ht="18.75" customHeight="1">
      <c r="C1077" s="242"/>
    </row>
    <row r="1078" ht="18.75" customHeight="1">
      <c r="C1078" s="242"/>
    </row>
    <row r="1079" ht="18.75" customHeight="1">
      <c r="C1079" s="242"/>
    </row>
    <row r="1080" ht="18.75" customHeight="1">
      <c r="C1080" s="242"/>
    </row>
    <row r="1081" ht="18.75" customHeight="1">
      <c r="C1081" s="242"/>
    </row>
    <row r="1082" ht="18.75" customHeight="1">
      <c r="C1082" s="242"/>
    </row>
    <row r="1083" ht="18.75" customHeight="1">
      <c r="C1083" s="242"/>
    </row>
    <row r="1084" ht="18.75" customHeight="1">
      <c r="C1084" s="242"/>
    </row>
    <row r="1085" ht="18.75" customHeight="1">
      <c r="C1085" s="242"/>
    </row>
    <row r="1086" ht="18.75" customHeight="1">
      <c r="C1086" s="242"/>
    </row>
    <row r="1087" ht="18.75" customHeight="1">
      <c r="C1087" s="242"/>
    </row>
    <row r="1088" ht="18.75" customHeight="1">
      <c r="C1088" s="242"/>
    </row>
    <row r="1089" ht="18.75" customHeight="1">
      <c r="C1089" s="242"/>
    </row>
    <row r="1090" ht="18.75" customHeight="1">
      <c r="C1090" s="242"/>
    </row>
    <row r="1091" ht="18.75" customHeight="1">
      <c r="C1091" s="242"/>
    </row>
    <row r="1092" ht="18.75" customHeight="1">
      <c r="C1092" s="242"/>
    </row>
    <row r="1093" ht="18.75" customHeight="1">
      <c r="C1093" s="242"/>
    </row>
    <row r="1094" ht="18.75" customHeight="1">
      <c r="C1094" s="242"/>
    </row>
    <row r="1095" ht="18.75" customHeight="1">
      <c r="C1095" s="242"/>
    </row>
    <row r="1096" ht="18.75" customHeight="1">
      <c r="C1096" s="242"/>
    </row>
    <row r="1097" ht="18.75" customHeight="1">
      <c r="C1097" s="242"/>
    </row>
    <row r="1098" ht="18.75" customHeight="1">
      <c r="C1098" s="242"/>
    </row>
    <row r="1099" ht="18.75" customHeight="1">
      <c r="C1099" s="242"/>
    </row>
    <row r="1100" ht="18.75" customHeight="1">
      <c r="C1100" s="242"/>
    </row>
    <row r="1101" ht="18.75" customHeight="1">
      <c r="C1101" s="242"/>
    </row>
    <row r="1102" ht="18.75" customHeight="1">
      <c r="C1102" s="242"/>
    </row>
    <row r="1103" ht="18.75" customHeight="1">
      <c r="C1103" s="242"/>
    </row>
    <row r="1104" ht="18.75" customHeight="1">
      <c r="C1104" s="242"/>
    </row>
    <row r="1105" ht="18.75" customHeight="1">
      <c r="C1105" s="242"/>
    </row>
    <row r="1106" ht="18.75" customHeight="1">
      <c r="C1106" s="242"/>
    </row>
    <row r="1107" ht="18.75" customHeight="1">
      <c r="C1107" s="242"/>
    </row>
    <row r="1108" ht="18.75" customHeight="1">
      <c r="C1108" s="242"/>
    </row>
    <row r="1109" ht="18.75" customHeight="1">
      <c r="C1109" s="242"/>
    </row>
    <row r="1110" ht="18.75" customHeight="1">
      <c r="C1110" s="242"/>
    </row>
    <row r="1111" ht="18.75" customHeight="1">
      <c r="C1111" s="242"/>
    </row>
    <row r="1112" ht="18.75" customHeight="1">
      <c r="C1112" s="242"/>
    </row>
    <row r="1113" ht="18.75" customHeight="1">
      <c r="C1113" s="242"/>
    </row>
    <row r="1114" ht="18.75" customHeight="1">
      <c r="C1114" s="242"/>
    </row>
    <row r="1115" ht="18.75" customHeight="1">
      <c r="C1115" s="242"/>
    </row>
    <row r="1116" ht="18.75" customHeight="1">
      <c r="C1116" s="242"/>
    </row>
    <row r="1117" ht="18.75" customHeight="1">
      <c r="C1117" s="242"/>
    </row>
    <row r="1118" ht="18.75" customHeight="1">
      <c r="C1118" s="242"/>
    </row>
    <row r="1119" ht="18.75" customHeight="1">
      <c r="C1119" s="242"/>
    </row>
    <row r="1120" ht="18.75" customHeight="1">
      <c r="C1120" s="242"/>
    </row>
    <row r="1121" ht="18.75" customHeight="1">
      <c r="C1121" s="242"/>
    </row>
    <row r="1122" ht="18.75" customHeight="1">
      <c r="C1122" s="242"/>
    </row>
    <row r="1123" ht="18.75" customHeight="1">
      <c r="C1123" s="242"/>
    </row>
    <row r="1124" ht="18.75" customHeight="1">
      <c r="C1124" s="242"/>
    </row>
    <row r="1125" ht="18.75" customHeight="1">
      <c r="C1125" s="242"/>
    </row>
    <row r="1126" ht="18.75" customHeight="1">
      <c r="C1126" s="242"/>
    </row>
    <row r="1127" ht="18.75" customHeight="1">
      <c r="C1127" s="242"/>
    </row>
    <row r="1128" ht="18.75" customHeight="1">
      <c r="C1128" s="242"/>
    </row>
    <row r="1129" ht="18.75" customHeight="1">
      <c r="C1129" s="242"/>
    </row>
    <row r="1130" ht="18.75" customHeight="1">
      <c r="C1130" s="242"/>
    </row>
    <row r="1131" ht="18.75" customHeight="1">
      <c r="C1131" s="242"/>
    </row>
    <row r="1132" ht="18.75" customHeight="1">
      <c r="C1132" s="242"/>
    </row>
    <row r="1133" ht="18.75" customHeight="1">
      <c r="C1133" s="242"/>
    </row>
    <row r="1134" ht="18.75" customHeight="1">
      <c r="C1134" s="242"/>
    </row>
    <row r="1135" ht="18.75" customHeight="1">
      <c r="C1135" s="242"/>
    </row>
    <row r="1136" ht="18.75" customHeight="1">
      <c r="C1136" s="242"/>
    </row>
    <row r="1137" ht="18.75" customHeight="1">
      <c r="C1137" s="242"/>
    </row>
    <row r="1138" ht="18.75" customHeight="1">
      <c r="C1138" s="242"/>
    </row>
    <row r="1139" ht="18.75" customHeight="1">
      <c r="C1139" s="242"/>
    </row>
    <row r="1140" ht="18.75" customHeight="1">
      <c r="C1140" s="242"/>
    </row>
    <row r="1141" ht="18.75" customHeight="1">
      <c r="C1141" s="242"/>
    </row>
    <row r="1142" ht="18.75" customHeight="1">
      <c r="C1142" s="242"/>
    </row>
    <row r="1143" ht="18.75" customHeight="1">
      <c r="C1143" s="242"/>
    </row>
    <row r="1144" ht="18.75" customHeight="1">
      <c r="C1144" s="242"/>
    </row>
    <row r="1145" ht="18.75" customHeight="1">
      <c r="C1145" s="242"/>
    </row>
    <row r="1146" ht="18.75" customHeight="1">
      <c r="C1146" s="242"/>
    </row>
    <row r="1147" ht="18.75" customHeight="1">
      <c r="C1147" s="242"/>
    </row>
    <row r="1148" ht="18.75" customHeight="1">
      <c r="C1148" s="242"/>
    </row>
    <row r="1149" ht="18.75" customHeight="1">
      <c r="C1149" s="242"/>
    </row>
    <row r="1150" ht="18.75" customHeight="1">
      <c r="C1150" s="242"/>
    </row>
    <row r="1151" ht="18.75" customHeight="1">
      <c r="C1151" s="242"/>
    </row>
    <row r="1152" ht="18.75" customHeight="1">
      <c r="C1152" s="242"/>
    </row>
    <row r="1153" ht="18.75" customHeight="1">
      <c r="C1153" s="242"/>
    </row>
    <row r="1154" ht="18.75" customHeight="1">
      <c r="C1154" s="242"/>
    </row>
    <row r="1155" ht="18.75" customHeight="1">
      <c r="C1155" s="242"/>
    </row>
    <row r="1156" ht="18.75" customHeight="1">
      <c r="C1156" s="242"/>
    </row>
    <row r="1157" ht="18.75" customHeight="1">
      <c r="C1157" s="242"/>
    </row>
    <row r="1158" ht="18.75" customHeight="1">
      <c r="C1158" s="242"/>
    </row>
    <row r="1159" ht="18.75" customHeight="1">
      <c r="C1159" s="242"/>
    </row>
    <row r="1160" ht="18.75" customHeight="1">
      <c r="C1160" s="242"/>
    </row>
    <row r="1161" ht="18.75" customHeight="1">
      <c r="C1161" s="242"/>
    </row>
    <row r="1162" ht="18.75" customHeight="1">
      <c r="C1162" s="242"/>
    </row>
    <row r="1163" ht="18.75" customHeight="1">
      <c r="C1163" s="242"/>
    </row>
    <row r="1164" ht="18.75" customHeight="1">
      <c r="C1164" s="242"/>
    </row>
    <row r="1165" ht="18.75" customHeight="1">
      <c r="C1165" s="242"/>
    </row>
    <row r="1166" ht="18.75" customHeight="1">
      <c r="C1166" s="242"/>
    </row>
    <row r="1167" ht="18.75" customHeight="1">
      <c r="C1167" s="242"/>
    </row>
    <row r="1168" ht="18.75" customHeight="1">
      <c r="C1168" s="242"/>
    </row>
    <row r="1169" ht="18.75" customHeight="1">
      <c r="C1169" s="242"/>
    </row>
    <row r="1170" ht="18.75" customHeight="1">
      <c r="C1170" s="242"/>
    </row>
    <row r="1171" ht="18.75" customHeight="1">
      <c r="C1171" s="242"/>
    </row>
    <row r="1172" ht="18.75" customHeight="1">
      <c r="C1172" s="242"/>
    </row>
    <row r="1173" ht="18.75" customHeight="1">
      <c r="C1173" s="242"/>
    </row>
    <row r="1174" ht="18.75" customHeight="1">
      <c r="C1174" s="242"/>
    </row>
    <row r="1175" ht="18.75" customHeight="1">
      <c r="C1175" s="242"/>
    </row>
    <row r="1176" ht="18.75" customHeight="1">
      <c r="C1176" s="242"/>
    </row>
    <row r="1177" ht="18.75" customHeight="1">
      <c r="C1177" s="242"/>
    </row>
    <row r="1178" ht="18.75" customHeight="1">
      <c r="C1178" s="242"/>
    </row>
    <row r="1179" ht="18.75" customHeight="1">
      <c r="C1179" s="242"/>
    </row>
    <row r="1180" ht="18.75" customHeight="1">
      <c r="C1180" s="242"/>
    </row>
    <row r="1181" ht="18.75" customHeight="1">
      <c r="C1181" s="242"/>
    </row>
    <row r="1182" ht="18.75" customHeight="1">
      <c r="C1182" s="242"/>
    </row>
    <row r="1183" ht="18.75" customHeight="1">
      <c r="C1183" s="242"/>
    </row>
    <row r="1184" ht="18.75" customHeight="1">
      <c r="C1184" s="242"/>
    </row>
    <row r="1185" ht="18.75" customHeight="1">
      <c r="C1185" s="242"/>
    </row>
    <row r="1186" ht="18.75" customHeight="1">
      <c r="C1186" s="242"/>
    </row>
    <row r="1187" ht="18.75" customHeight="1">
      <c r="C1187" s="242"/>
    </row>
    <row r="1188" ht="18.75" customHeight="1">
      <c r="C1188" s="242"/>
    </row>
    <row r="1189" ht="18.75" customHeight="1">
      <c r="C1189" s="242"/>
    </row>
    <row r="1190" ht="18.75" customHeight="1">
      <c r="C1190" s="242"/>
    </row>
    <row r="1191" ht="18.75" customHeight="1">
      <c r="C1191" s="242"/>
    </row>
    <row r="1192" ht="18.75" customHeight="1">
      <c r="C1192" s="242"/>
    </row>
    <row r="1193" ht="18.75" customHeight="1">
      <c r="C1193" s="242"/>
    </row>
    <row r="1194" ht="18.75" customHeight="1">
      <c r="C1194" s="242"/>
    </row>
    <row r="1195" ht="18.75" customHeight="1">
      <c r="C1195" s="242"/>
    </row>
    <row r="1196" ht="18.75" customHeight="1">
      <c r="C1196" s="242"/>
    </row>
    <row r="1197" ht="18.75" customHeight="1">
      <c r="C1197" s="242"/>
    </row>
    <row r="1198" ht="18.75" customHeight="1">
      <c r="C1198" s="242"/>
    </row>
    <row r="1199" ht="18.75" customHeight="1">
      <c r="C1199" s="242"/>
    </row>
    <row r="1200" ht="18.75" customHeight="1">
      <c r="C1200" s="242"/>
    </row>
    <row r="1201" ht="18.75" customHeight="1">
      <c r="C1201" s="242"/>
    </row>
    <row r="1202" ht="18.75" customHeight="1">
      <c r="C1202" s="242"/>
    </row>
    <row r="1203" ht="18.75" customHeight="1">
      <c r="C1203" s="242"/>
    </row>
    <row r="1204" ht="18.75" customHeight="1">
      <c r="C1204" s="242"/>
    </row>
    <row r="1205" ht="18.75" customHeight="1">
      <c r="C1205" s="242"/>
    </row>
    <row r="1206" ht="18.75" customHeight="1">
      <c r="C1206" s="242"/>
    </row>
    <row r="1207" ht="18.75" customHeight="1">
      <c r="C1207" s="242"/>
    </row>
    <row r="1208" ht="18.75" customHeight="1">
      <c r="C1208" s="242"/>
    </row>
    <row r="1209" ht="18.75" customHeight="1">
      <c r="C1209" s="242"/>
    </row>
    <row r="1210" ht="18.75" customHeight="1">
      <c r="C1210" s="242"/>
    </row>
    <row r="1211" ht="18.75" customHeight="1">
      <c r="C1211" s="242"/>
    </row>
    <row r="1212" ht="18.75" customHeight="1">
      <c r="C1212" s="242"/>
    </row>
    <row r="1213" ht="18.75" customHeight="1">
      <c r="C1213" s="242"/>
    </row>
    <row r="1214" ht="18.75" customHeight="1">
      <c r="C1214" s="242"/>
    </row>
    <row r="1215" ht="18.75" customHeight="1">
      <c r="C1215" s="242"/>
    </row>
    <row r="1216" ht="18.75" customHeight="1">
      <c r="C1216" s="242"/>
    </row>
    <row r="1217" ht="18.75" customHeight="1">
      <c r="C1217" s="242"/>
    </row>
    <row r="1218" ht="18.75" customHeight="1">
      <c r="C1218" s="242"/>
    </row>
    <row r="1219" ht="18.75" customHeight="1">
      <c r="C1219" s="242"/>
    </row>
    <row r="1220" ht="18.75" customHeight="1">
      <c r="C1220" s="242"/>
    </row>
    <row r="1221" ht="18.75" customHeight="1">
      <c r="C1221" s="242"/>
    </row>
    <row r="1222" ht="18.75" customHeight="1">
      <c r="C1222" s="242"/>
    </row>
    <row r="1223" ht="18.75" customHeight="1">
      <c r="C1223" s="242"/>
    </row>
    <row r="1224" ht="18.75" customHeight="1">
      <c r="C1224" s="242"/>
    </row>
    <row r="1225" ht="18.75" customHeight="1">
      <c r="C1225" s="242"/>
    </row>
    <row r="1226" ht="18.75" customHeight="1">
      <c r="C1226" s="242"/>
    </row>
    <row r="1227" ht="18.75" customHeight="1">
      <c r="C1227" s="242"/>
    </row>
    <row r="1228" ht="18.75" customHeight="1">
      <c r="C1228" s="242"/>
    </row>
    <row r="1229" ht="18.75" customHeight="1">
      <c r="C1229" s="242"/>
    </row>
    <row r="1230" ht="18.75" customHeight="1">
      <c r="C1230" s="242"/>
    </row>
    <row r="1231" ht="18.75" customHeight="1">
      <c r="C1231" s="242"/>
    </row>
    <row r="1232" ht="18.75" customHeight="1">
      <c r="C1232" s="242"/>
    </row>
    <row r="1233" ht="18.75" customHeight="1">
      <c r="C1233" s="242"/>
    </row>
    <row r="1234" ht="18.75" customHeight="1">
      <c r="C1234" s="242"/>
    </row>
    <row r="1235" ht="18.75" customHeight="1">
      <c r="C1235" s="242"/>
    </row>
    <row r="1236" ht="18.75" customHeight="1">
      <c r="C1236" s="242"/>
    </row>
    <row r="1237" ht="18.75" customHeight="1">
      <c r="C1237" s="242"/>
    </row>
    <row r="1238" ht="18.75" customHeight="1">
      <c r="C1238" s="242"/>
    </row>
    <row r="1239" ht="18.75" customHeight="1">
      <c r="C1239" s="242"/>
    </row>
    <row r="1240" ht="18.75" customHeight="1">
      <c r="C1240" s="242"/>
    </row>
    <row r="1241" ht="18.75" customHeight="1">
      <c r="C1241" s="242"/>
    </row>
    <row r="1242" ht="18.75" customHeight="1">
      <c r="C1242" s="242"/>
    </row>
    <row r="1243" ht="18.75" customHeight="1">
      <c r="C1243" s="242"/>
    </row>
    <row r="1244" ht="18.75" customHeight="1">
      <c r="C1244" s="242"/>
    </row>
    <row r="1245" ht="18.75" customHeight="1">
      <c r="C1245" s="242"/>
    </row>
    <row r="1246" ht="18.75" customHeight="1">
      <c r="C1246" s="242"/>
    </row>
    <row r="1247" ht="18.75" customHeight="1">
      <c r="C1247" s="242"/>
    </row>
    <row r="1248" ht="18.75" customHeight="1">
      <c r="C1248" s="242"/>
    </row>
    <row r="1249" ht="18.75" customHeight="1">
      <c r="C1249" s="242"/>
    </row>
    <row r="1250" ht="18.75" customHeight="1">
      <c r="C1250" s="242"/>
    </row>
    <row r="1251" ht="18.75" customHeight="1">
      <c r="C1251" s="242"/>
    </row>
    <row r="1252" ht="18.75" customHeight="1">
      <c r="C1252" s="242"/>
    </row>
    <row r="1253" ht="18.75" customHeight="1">
      <c r="C1253" s="242"/>
    </row>
    <row r="1254" ht="18.75" customHeight="1">
      <c r="C1254" s="242"/>
    </row>
    <row r="1255" ht="18.75" customHeight="1">
      <c r="C1255" s="242"/>
    </row>
    <row r="1256" ht="18.75" customHeight="1">
      <c r="C1256" s="242"/>
    </row>
    <row r="1257" ht="18.75" customHeight="1">
      <c r="C1257" s="242"/>
    </row>
    <row r="1258" ht="18.75" customHeight="1">
      <c r="C1258" s="242"/>
    </row>
    <row r="1259" ht="18.75" customHeight="1">
      <c r="C1259" s="242"/>
    </row>
    <row r="1260" ht="18.75" customHeight="1">
      <c r="C1260" s="242"/>
    </row>
    <row r="1261" ht="18.75" customHeight="1">
      <c r="C1261" s="242"/>
    </row>
    <row r="1262" ht="18.75" customHeight="1">
      <c r="C1262" s="242"/>
    </row>
    <row r="1263" ht="18.75" customHeight="1">
      <c r="C1263" s="242"/>
    </row>
    <row r="1264" ht="18.75" customHeight="1">
      <c r="C1264" s="242"/>
    </row>
    <row r="1265" ht="18.75" customHeight="1">
      <c r="C1265" s="242"/>
    </row>
    <row r="1266" ht="18.75" customHeight="1">
      <c r="C1266" s="242"/>
    </row>
    <row r="1267" ht="18.75" customHeight="1">
      <c r="C1267" s="242"/>
    </row>
    <row r="1268" ht="18.75" customHeight="1">
      <c r="C1268" s="242"/>
    </row>
    <row r="1269" ht="18.75" customHeight="1">
      <c r="C1269" s="242"/>
    </row>
    <row r="1270" ht="18.75" customHeight="1">
      <c r="C1270" s="242"/>
    </row>
    <row r="1271" ht="18.75" customHeight="1">
      <c r="C1271" s="242"/>
    </row>
    <row r="1272" ht="18.75" customHeight="1">
      <c r="C1272" s="242"/>
    </row>
    <row r="1273" ht="18.75" customHeight="1">
      <c r="C1273" s="242"/>
    </row>
    <row r="1274" ht="18.75" customHeight="1">
      <c r="C1274" s="242"/>
    </row>
    <row r="1275" ht="18.75" customHeight="1">
      <c r="C1275" s="242"/>
    </row>
    <row r="1276" ht="18.75" customHeight="1">
      <c r="C1276" s="242"/>
    </row>
    <row r="1277" ht="18.75" customHeight="1">
      <c r="C1277" s="242"/>
    </row>
    <row r="1278" ht="18.75" customHeight="1">
      <c r="C1278" s="242"/>
    </row>
    <row r="1279" ht="18.75" customHeight="1">
      <c r="C1279" s="242"/>
    </row>
    <row r="1280" ht="18.75" customHeight="1">
      <c r="C1280" s="242"/>
    </row>
    <row r="1281" ht="18.75" customHeight="1">
      <c r="C1281" s="242"/>
    </row>
    <row r="1282" ht="18.75" customHeight="1">
      <c r="C1282" s="242"/>
    </row>
    <row r="1283" ht="18.75" customHeight="1">
      <c r="C1283" s="242"/>
    </row>
    <row r="1284" ht="18.75" customHeight="1">
      <c r="C1284" s="242"/>
    </row>
    <row r="1285" ht="18.75" customHeight="1">
      <c r="C1285" s="242"/>
    </row>
    <row r="1286" ht="18.75" customHeight="1">
      <c r="C1286" s="242"/>
    </row>
    <row r="1287" ht="18.75" customHeight="1">
      <c r="C1287" s="242"/>
    </row>
    <row r="1288" ht="18.75" customHeight="1">
      <c r="C1288" s="242"/>
    </row>
    <row r="1289" ht="18.75" customHeight="1">
      <c r="C1289" s="242"/>
    </row>
    <row r="1290" ht="18.75" customHeight="1">
      <c r="C1290" s="242"/>
    </row>
    <row r="1291" ht="18.75" customHeight="1">
      <c r="C1291" s="242"/>
    </row>
    <row r="1292" ht="18.75" customHeight="1">
      <c r="C1292" s="242"/>
    </row>
    <row r="1293" ht="18.75" customHeight="1">
      <c r="C1293" s="242"/>
    </row>
    <row r="1294" ht="18.75" customHeight="1">
      <c r="C1294" s="242"/>
    </row>
    <row r="1295" ht="18.75" customHeight="1">
      <c r="C1295" s="242"/>
    </row>
    <row r="1296" ht="18.75" customHeight="1">
      <c r="C1296" s="242"/>
    </row>
    <row r="1297" ht="18.75" customHeight="1">
      <c r="C1297" s="242"/>
    </row>
    <row r="1298" ht="18.75" customHeight="1">
      <c r="C1298" s="242"/>
    </row>
    <row r="1299" ht="18.75" customHeight="1">
      <c r="C1299" s="242"/>
    </row>
    <row r="1300" ht="18.75" customHeight="1">
      <c r="C1300" s="242"/>
    </row>
    <row r="1301" ht="18.75" customHeight="1">
      <c r="C1301" s="242"/>
    </row>
    <row r="1302" ht="18.75" customHeight="1">
      <c r="C1302" s="242"/>
    </row>
    <row r="1303" ht="18.75" customHeight="1">
      <c r="C1303" s="242"/>
    </row>
    <row r="1304" ht="18.75" customHeight="1">
      <c r="C1304" s="242"/>
    </row>
    <row r="1305" ht="18.75" customHeight="1">
      <c r="C1305" s="242"/>
    </row>
    <row r="1306" ht="18.75" customHeight="1">
      <c r="C1306" s="242"/>
    </row>
    <row r="1307" ht="18.75" customHeight="1">
      <c r="C1307" s="242"/>
    </row>
    <row r="1308" ht="18.75" customHeight="1">
      <c r="C1308" s="242"/>
    </row>
    <row r="1309" ht="18.75" customHeight="1">
      <c r="C1309" s="242"/>
    </row>
    <row r="1310" ht="18.75" customHeight="1">
      <c r="C1310" s="242"/>
    </row>
    <row r="1311" ht="18.75" customHeight="1">
      <c r="C1311" s="242"/>
    </row>
    <row r="1312" ht="18.75" customHeight="1">
      <c r="C1312" s="242"/>
    </row>
    <row r="1313" ht="18.75" customHeight="1">
      <c r="C1313" s="242"/>
    </row>
    <row r="1314" ht="18.75" customHeight="1">
      <c r="C1314" s="242"/>
    </row>
    <row r="1315" ht="18.75" customHeight="1">
      <c r="C1315" s="242"/>
    </row>
    <row r="1316" ht="18.75" customHeight="1">
      <c r="C1316" s="242"/>
    </row>
    <row r="1317" ht="18.75" customHeight="1">
      <c r="C1317" s="242"/>
    </row>
    <row r="1318" ht="18.75" customHeight="1">
      <c r="C1318" s="242"/>
    </row>
    <row r="1319" ht="18.75" customHeight="1">
      <c r="C1319" s="242"/>
    </row>
    <row r="1320" ht="18.75" customHeight="1">
      <c r="C1320" s="242"/>
    </row>
    <row r="1321" ht="18.75" customHeight="1">
      <c r="C1321" s="242"/>
    </row>
    <row r="1322" ht="18.75" customHeight="1">
      <c r="C1322" s="242"/>
    </row>
    <row r="1323" ht="18.75" customHeight="1">
      <c r="C1323" s="242"/>
    </row>
    <row r="1324" ht="18.75" customHeight="1">
      <c r="C1324" s="242"/>
    </row>
    <row r="1325" ht="18.75" customHeight="1">
      <c r="C1325" s="242"/>
    </row>
    <row r="1326" ht="18.75" customHeight="1">
      <c r="C1326" s="242"/>
    </row>
    <row r="1327" ht="18.75" customHeight="1">
      <c r="C1327" s="242"/>
    </row>
    <row r="1328" ht="18.75" customHeight="1">
      <c r="C1328" s="242"/>
    </row>
    <row r="1329" ht="18.75" customHeight="1">
      <c r="C1329" s="242"/>
    </row>
    <row r="1330" ht="18.75" customHeight="1">
      <c r="C1330" s="242"/>
    </row>
    <row r="1331" ht="18.75" customHeight="1">
      <c r="C1331" s="242"/>
    </row>
    <row r="1332" ht="18.75" customHeight="1">
      <c r="C1332" s="242"/>
    </row>
    <row r="1333" ht="18.75" customHeight="1">
      <c r="C1333" s="242"/>
    </row>
    <row r="1334" ht="18.75" customHeight="1">
      <c r="C1334" s="242"/>
    </row>
    <row r="1335" ht="18.75" customHeight="1">
      <c r="C1335" s="242"/>
    </row>
    <row r="1336" ht="18.75" customHeight="1">
      <c r="C1336" s="242"/>
    </row>
    <row r="1337" ht="18.75" customHeight="1">
      <c r="C1337" s="242"/>
    </row>
    <row r="1338" ht="18.75" customHeight="1">
      <c r="C1338" s="242"/>
    </row>
    <row r="1339" ht="18.75" customHeight="1">
      <c r="C1339" s="242"/>
    </row>
    <row r="1340" ht="18.75" customHeight="1">
      <c r="C1340" s="242"/>
    </row>
    <row r="1341" ht="18.75" customHeight="1">
      <c r="C1341" s="242"/>
    </row>
    <row r="1342" ht="18.75" customHeight="1">
      <c r="C1342" s="242"/>
    </row>
    <row r="1343" ht="18.75" customHeight="1">
      <c r="C1343" s="242"/>
    </row>
    <row r="1344" ht="18.75" customHeight="1">
      <c r="C1344" s="242"/>
    </row>
    <row r="1345" ht="18.75" customHeight="1">
      <c r="C1345" s="242"/>
    </row>
    <row r="1346" ht="18.75" customHeight="1">
      <c r="C1346" s="242"/>
    </row>
    <row r="1347" ht="18.75" customHeight="1">
      <c r="C1347" s="242"/>
    </row>
    <row r="1348" ht="18.75" customHeight="1">
      <c r="C1348" s="242"/>
    </row>
    <row r="1349" ht="18.75" customHeight="1">
      <c r="C1349" s="242"/>
    </row>
    <row r="1350" ht="18.75" customHeight="1">
      <c r="C1350" s="242"/>
    </row>
    <row r="1351" ht="18.75" customHeight="1">
      <c r="C1351" s="242"/>
    </row>
    <row r="1352" ht="18.75" customHeight="1">
      <c r="C1352" s="242"/>
    </row>
    <row r="1353" ht="18.75" customHeight="1">
      <c r="C1353" s="242"/>
    </row>
    <row r="1354" ht="18.75" customHeight="1">
      <c r="C1354" s="242"/>
    </row>
    <row r="1355" ht="18.75" customHeight="1">
      <c r="C1355" s="242"/>
    </row>
    <row r="1356" ht="18.75" customHeight="1">
      <c r="C1356" s="242"/>
    </row>
    <row r="1357" ht="18.75" customHeight="1">
      <c r="C1357" s="242"/>
    </row>
    <row r="1358" ht="18.75" customHeight="1">
      <c r="C1358" s="242"/>
    </row>
    <row r="1359" ht="18.75" customHeight="1">
      <c r="C1359" s="242"/>
    </row>
    <row r="1360" ht="18.75" customHeight="1">
      <c r="C1360" s="242"/>
    </row>
    <row r="1361" ht="18.75" customHeight="1">
      <c r="C1361" s="242"/>
    </row>
    <row r="1362" ht="18.75" customHeight="1">
      <c r="C1362" s="242"/>
    </row>
    <row r="1363" ht="18.75" customHeight="1">
      <c r="C1363" s="242"/>
    </row>
    <row r="1364" ht="18.75" customHeight="1">
      <c r="C1364" s="242"/>
    </row>
    <row r="1365" ht="18.75" customHeight="1">
      <c r="C1365" s="242"/>
    </row>
    <row r="1366" ht="18.75" customHeight="1">
      <c r="C1366" s="242"/>
    </row>
    <row r="1367" ht="18.75" customHeight="1">
      <c r="C1367" s="242"/>
    </row>
    <row r="1368" ht="18.75" customHeight="1">
      <c r="C1368" s="242"/>
    </row>
    <row r="1369" ht="18.75" customHeight="1">
      <c r="C1369" s="242"/>
    </row>
    <row r="1370" ht="18.75" customHeight="1">
      <c r="C1370" s="242"/>
    </row>
    <row r="1371" ht="18.75" customHeight="1">
      <c r="C1371" s="242"/>
    </row>
    <row r="1372" ht="18.75" customHeight="1">
      <c r="C1372" s="242"/>
    </row>
    <row r="1373" ht="18.75" customHeight="1">
      <c r="C1373" s="242"/>
    </row>
    <row r="1374" ht="18.75" customHeight="1">
      <c r="C1374" s="242"/>
    </row>
    <row r="1375" ht="18.75" customHeight="1">
      <c r="C1375" s="242"/>
    </row>
    <row r="1376" ht="18.75" customHeight="1">
      <c r="C1376" s="242"/>
    </row>
    <row r="1377" ht="18.75" customHeight="1">
      <c r="C1377" s="242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showZeros="0" workbookViewId="0" topLeftCell="A1">
      <selection activeCell="A1" sqref="A1"/>
    </sheetView>
  </sheetViews>
  <sheetFormatPr defaultColWidth="13.375" defaultRowHeight="32.25" customHeight="1"/>
  <cols>
    <col min="1" max="1" width="31.50390625" style="396" customWidth="1"/>
    <col min="2" max="2" width="23.875" style="396" customWidth="1"/>
    <col min="3" max="3" width="23.00390625" style="396" customWidth="1"/>
    <col min="4" max="4" width="23.50390625" style="397" customWidth="1"/>
    <col min="5" max="16384" width="13.375" style="242" customWidth="1"/>
  </cols>
  <sheetData>
    <row r="1" spans="1:4" s="238" customFormat="1" ht="19.5" customHeight="1">
      <c r="A1" s="398" t="s">
        <v>593</v>
      </c>
      <c r="B1" s="396"/>
      <c r="C1" s="396"/>
      <c r="D1" s="396"/>
    </row>
    <row r="2" spans="1:4" s="245" customFormat="1" ht="48.75" customHeight="1">
      <c r="A2" s="399" t="s">
        <v>594</v>
      </c>
      <c r="B2" s="399"/>
      <c r="C2" s="399"/>
      <c r="D2" s="399"/>
    </row>
    <row r="3" spans="4:14" ht="25.5" customHeight="1">
      <c r="D3" s="396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4" s="197" customFormat="1" ht="28.5" customHeight="1">
      <c r="A4" s="400"/>
      <c r="B4" s="396"/>
      <c r="C4" s="396"/>
      <c r="D4" s="401" t="s">
        <v>2</v>
      </c>
    </row>
    <row r="5" spans="1:4" s="197" customFormat="1" ht="28.5" customHeight="1">
      <c r="A5" s="402" t="s">
        <v>595</v>
      </c>
      <c r="B5" s="403" t="s">
        <v>596</v>
      </c>
      <c r="C5" s="403" t="s">
        <v>597</v>
      </c>
      <c r="D5" s="404" t="s">
        <v>598</v>
      </c>
    </row>
    <row r="6" spans="1:4" s="197" customFormat="1" ht="28.5" customHeight="1">
      <c r="A6" s="405"/>
      <c r="B6" s="406"/>
      <c r="C6" s="406"/>
      <c r="D6" s="407"/>
    </row>
    <row r="7" spans="1:4" s="197" customFormat="1" ht="28.5" customHeight="1">
      <c r="A7" s="408"/>
      <c r="B7" s="409"/>
      <c r="C7" s="409"/>
      <c r="D7" s="410"/>
    </row>
    <row r="8" spans="1:4" s="197" customFormat="1" ht="28.5" customHeight="1">
      <c r="A8" s="411" t="s">
        <v>599</v>
      </c>
      <c r="B8" s="412">
        <f>SUM(B9:B12)</f>
        <v>5037.05</v>
      </c>
      <c r="C8" s="412">
        <f>SUM(C9:C12)</f>
        <v>5025.85</v>
      </c>
      <c r="D8" s="413">
        <f aca="true" t="shared" si="0" ref="D8:D12">(C8-B8)/B8</f>
        <v>-0.0022</v>
      </c>
    </row>
    <row r="9" spans="1:4" s="197" customFormat="1" ht="28.5" customHeight="1">
      <c r="A9" s="411" t="s">
        <v>432</v>
      </c>
      <c r="B9" s="412">
        <f>'[15]汇总2'!K9</f>
        <v>176.1</v>
      </c>
      <c r="C9" s="412">
        <f>'[15]汇总2'!N9</f>
        <v>140.15</v>
      </c>
      <c r="D9" s="413">
        <f t="shared" si="0"/>
        <v>-0.2041</v>
      </c>
    </row>
    <row r="10" spans="1:4" s="197" customFormat="1" ht="28.5" customHeight="1">
      <c r="A10" s="411" t="s">
        <v>431</v>
      </c>
      <c r="B10" s="412">
        <f>'[15]汇总2'!K10</f>
        <v>568.95</v>
      </c>
      <c r="C10" s="412">
        <f>'[15]汇总2'!N10</f>
        <v>555.82</v>
      </c>
      <c r="D10" s="413">
        <f t="shared" si="0"/>
        <v>-0.0231</v>
      </c>
    </row>
    <row r="11" spans="1:4" s="197" customFormat="1" ht="28.5" customHeight="1">
      <c r="A11" s="411" t="s">
        <v>433</v>
      </c>
      <c r="B11" s="412">
        <f>'[15]汇总2'!K11</f>
        <v>3730</v>
      </c>
      <c r="C11" s="412">
        <f>'[15]汇总2'!N11</f>
        <v>3765.5</v>
      </c>
      <c r="D11" s="413">
        <f t="shared" si="0"/>
        <v>0.0095</v>
      </c>
    </row>
    <row r="12" spans="1:4" ht="20.25" customHeight="1">
      <c r="A12" s="411" t="s">
        <v>437</v>
      </c>
      <c r="B12" s="412">
        <f>'[15]汇总2'!K12</f>
        <v>562</v>
      </c>
      <c r="C12" s="412">
        <f>'[15]汇总2'!N12</f>
        <v>564.38</v>
      </c>
      <c r="D12" s="413">
        <f t="shared" si="0"/>
        <v>0.0042</v>
      </c>
    </row>
    <row r="13" spans="1:4" ht="141" customHeight="1">
      <c r="A13" s="414" t="s">
        <v>600</v>
      </c>
      <c r="B13" s="414"/>
      <c r="C13" s="414"/>
      <c r="D13" s="414"/>
    </row>
    <row r="14" ht="20.25" customHeight="1"/>
    <row r="15" ht="19.5" customHeight="1"/>
  </sheetData>
  <sheetProtection/>
  <mergeCells count="6">
    <mergeCell ref="A2:D2"/>
    <mergeCell ref="A13:D13"/>
    <mergeCell ref="A5:A7"/>
    <mergeCell ref="B5:B7"/>
    <mergeCell ref="C5:C7"/>
    <mergeCell ref="D5:D7"/>
  </mergeCells>
  <printOptions horizontalCentered="1"/>
  <pageMargins left="1.1023622047244095" right="1.1023622047244095" top="1.1023622047244095" bottom="1.1023622047244095" header="0.31496062992125984" footer="0.31496062992125984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1"/>
  <sheetViews>
    <sheetView showZeros="0" workbookViewId="0" topLeftCell="A1">
      <selection activeCell="D8" sqref="D8"/>
    </sheetView>
  </sheetViews>
  <sheetFormatPr defaultColWidth="13.375" defaultRowHeight="32.25" customHeight="1"/>
  <cols>
    <col min="1" max="1" width="45.875" style="386" customWidth="1"/>
    <col min="2" max="2" width="22.50390625" style="386" customWidth="1"/>
    <col min="3" max="16384" width="13.375" style="242" customWidth="1"/>
  </cols>
  <sheetData>
    <row r="1" spans="1:2" s="238" customFormat="1" ht="19.5" customHeight="1">
      <c r="A1" s="387" t="s">
        <v>601</v>
      </c>
      <c r="B1" s="387"/>
    </row>
    <row r="2" spans="1:2" s="245" customFormat="1" ht="48.75" customHeight="1">
      <c r="A2" s="388" t="s">
        <v>602</v>
      </c>
      <c r="B2" s="388"/>
    </row>
    <row r="3" spans="1:14" ht="25.5" customHeight="1">
      <c r="A3" s="389"/>
      <c r="B3" s="369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" s="197" customFormat="1" ht="28.5" customHeight="1">
      <c r="A4" s="390" t="s">
        <v>595</v>
      </c>
      <c r="B4" s="390" t="s">
        <v>94</v>
      </c>
    </row>
    <row r="5" spans="1:2" s="197" customFormat="1" ht="28.5" customHeight="1">
      <c r="A5" s="391" t="s">
        <v>603</v>
      </c>
      <c r="B5" s="392"/>
    </row>
    <row r="6" spans="1:2" s="197" customFormat="1" ht="28.5" customHeight="1">
      <c r="A6" s="391" t="s">
        <v>604</v>
      </c>
      <c r="B6" s="392"/>
    </row>
    <row r="7" spans="1:2" s="197" customFormat="1" ht="28.5" customHeight="1">
      <c r="A7" s="391" t="s">
        <v>605</v>
      </c>
      <c r="B7" s="392"/>
    </row>
    <row r="8" spans="1:2" s="197" customFormat="1" ht="28.5" customHeight="1">
      <c r="A8" s="391" t="s">
        <v>606</v>
      </c>
      <c r="B8" s="392"/>
    </row>
    <row r="9" spans="1:2" s="197" customFormat="1" ht="28.5" customHeight="1">
      <c r="A9" s="391" t="s">
        <v>607</v>
      </c>
      <c r="B9" s="392"/>
    </row>
    <row r="10" spans="1:2" s="197" customFormat="1" ht="28.5" customHeight="1">
      <c r="A10" s="391" t="s">
        <v>608</v>
      </c>
      <c r="B10" s="392"/>
    </row>
    <row r="11" spans="1:2" s="197" customFormat="1" ht="28.5" customHeight="1">
      <c r="A11" s="391" t="s">
        <v>609</v>
      </c>
      <c r="B11" s="392"/>
    </row>
    <row r="12" spans="1:2" ht="20.25" customHeight="1">
      <c r="A12" s="391" t="s">
        <v>610</v>
      </c>
      <c r="B12" s="392"/>
    </row>
    <row r="13" spans="1:2" ht="20.25" customHeight="1">
      <c r="A13" s="391" t="s">
        <v>611</v>
      </c>
      <c r="B13" s="392"/>
    </row>
    <row r="14" spans="1:2" ht="20.25" customHeight="1">
      <c r="A14" s="391" t="s">
        <v>612</v>
      </c>
      <c r="B14" s="392">
        <v>10000</v>
      </c>
    </row>
    <row r="15" spans="1:2" ht="19.5" customHeight="1">
      <c r="A15" s="391" t="s">
        <v>613</v>
      </c>
      <c r="B15" s="392"/>
    </row>
    <row r="16" spans="1:2" ht="32.25" customHeight="1">
      <c r="A16" s="393" t="s">
        <v>614</v>
      </c>
      <c r="B16" s="392">
        <v>10000</v>
      </c>
    </row>
    <row r="17" spans="1:2" ht="32.25" customHeight="1">
      <c r="A17" s="394"/>
      <c r="B17" s="394"/>
    </row>
    <row r="18" spans="1:2" ht="32.25" customHeight="1">
      <c r="A18" s="394"/>
      <c r="B18" s="394"/>
    </row>
    <row r="19" spans="1:2" ht="32.25" customHeight="1">
      <c r="A19" s="394"/>
      <c r="B19" s="394"/>
    </row>
    <row r="20" spans="1:2" ht="32.25" customHeight="1">
      <c r="A20" s="394"/>
      <c r="B20" s="394"/>
    </row>
    <row r="21" spans="1:2" ht="32.25" customHeight="1">
      <c r="A21" s="394"/>
      <c r="B21" s="394"/>
    </row>
    <row r="22" spans="1:2" ht="32.25" customHeight="1">
      <c r="A22" s="394"/>
      <c r="B22" s="394"/>
    </row>
    <row r="23" spans="1:2" ht="32.25" customHeight="1">
      <c r="A23" s="394"/>
      <c r="B23" s="394"/>
    </row>
    <row r="24" spans="1:2" ht="32.25" customHeight="1">
      <c r="A24" s="394"/>
      <c r="B24" s="394"/>
    </row>
    <row r="25" spans="1:2" ht="32.25" customHeight="1">
      <c r="A25" s="394"/>
      <c r="B25" s="394"/>
    </row>
    <row r="26" spans="1:2" ht="32.25" customHeight="1">
      <c r="A26" s="394"/>
      <c r="B26" s="394"/>
    </row>
    <row r="27" spans="1:2" ht="32.25" customHeight="1">
      <c r="A27" s="394"/>
      <c r="B27" s="394"/>
    </row>
    <row r="28" spans="1:2" ht="32.25" customHeight="1">
      <c r="A28" s="394"/>
      <c r="B28" s="394"/>
    </row>
    <row r="29" spans="1:2" ht="32.25" customHeight="1">
      <c r="A29" s="394"/>
      <c r="B29" s="394"/>
    </row>
    <row r="30" spans="1:2" ht="32.25" customHeight="1">
      <c r="A30" s="394"/>
      <c r="B30" s="394"/>
    </row>
    <row r="31" spans="1:2" ht="32.25" customHeight="1">
      <c r="A31" s="394"/>
      <c r="B31" s="394"/>
    </row>
    <row r="32" spans="1:2" ht="32.25" customHeight="1">
      <c r="A32" s="394"/>
      <c r="B32" s="394"/>
    </row>
    <row r="33" spans="1:2" ht="32.25" customHeight="1">
      <c r="A33" s="394"/>
      <c r="B33" s="394"/>
    </row>
    <row r="34" spans="1:2" ht="32.25" customHeight="1">
      <c r="A34" s="394"/>
      <c r="B34" s="394"/>
    </row>
    <row r="35" spans="1:2" ht="32.25" customHeight="1">
      <c r="A35" s="394"/>
      <c r="B35" s="394"/>
    </row>
    <row r="36" spans="1:2" ht="32.25" customHeight="1">
      <c r="A36" s="394"/>
      <c r="B36" s="394"/>
    </row>
    <row r="37" spans="1:2" ht="32.25" customHeight="1">
      <c r="A37" s="394"/>
      <c r="B37" s="394"/>
    </row>
    <row r="38" spans="1:2" ht="32.25" customHeight="1">
      <c r="A38" s="394"/>
      <c r="B38" s="394"/>
    </row>
    <row r="39" spans="1:2" ht="32.25" customHeight="1">
      <c r="A39" s="394"/>
      <c r="B39" s="394"/>
    </row>
    <row r="40" spans="1:2" ht="32.25" customHeight="1">
      <c r="A40" s="394"/>
      <c r="B40" s="394"/>
    </row>
    <row r="41" spans="1:2" ht="32.25" customHeight="1">
      <c r="A41" s="394"/>
      <c r="B41" s="394"/>
    </row>
    <row r="42" spans="1:2" ht="32.25" customHeight="1">
      <c r="A42" s="394"/>
      <c r="B42" s="394"/>
    </row>
    <row r="43" spans="1:2" ht="32.25" customHeight="1">
      <c r="A43" s="394"/>
      <c r="B43" s="394"/>
    </row>
    <row r="44" spans="1:2" ht="32.25" customHeight="1">
      <c r="A44" s="394"/>
      <c r="B44" s="394"/>
    </row>
    <row r="45" spans="1:2" ht="32.25" customHeight="1">
      <c r="A45" s="394"/>
      <c r="B45" s="394"/>
    </row>
    <row r="46" spans="1:2" ht="32.25" customHeight="1">
      <c r="A46" s="394"/>
      <c r="B46" s="394"/>
    </row>
    <row r="47" spans="1:2" ht="32.25" customHeight="1">
      <c r="A47" s="394"/>
      <c r="B47" s="394"/>
    </row>
    <row r="48" spans="1:2" ht="32.25" customHeight="1">
      <c r="A48" s="394"/>
      <c r="B48" s="394"/>
    </row>
    <row r="49" spans="1:2" ht="32.25" customHeight="1">
      <c r="A49" s="394"/>
      <c r="B49" s="394"/>
    </row>
    <row r="50" spans="1:2" ht="32.25" customHeight="1">
      <c r="A50" s="394"/>
      <c r="B50" s="394"/>
    </row>
    <row r="51" spans="1:2" ht="32.25" customHeight="1">
      <c r="A51" s="394"/>
      <c r="B51" s="394"/>
    </row>
    <row r="52" spans="1:2" ht="32.25" customHeight="1">
      <c r="A52" s="394"/>
      <c r="B52" s="394"/>
    </row>
    <row r="53" spans="1:2" ht="32.25" customHeight="1">
      <c r="A53" s="394"/>
      <c r="B53" s="394"/>
    </row>
    <row r="54" spans="1:2" ht="32.25" customHeight="1">
      <c r="A54" s="394"/>
      <c r="B54" s="394"/>
    </row>
    <row r="55" spans="1:2" ht="32.25" customHeight="1">
      <c r="A55" s="394"/>
      <c r="B55" s="394"/>
    </row>
    <row r="56" spans="1:2" ht="32.25" customHeight="1">
      <c r="A56" s="394"/>
      <c r="B56" s="394"/>
    </row>
    <row r="57" spans="1:2" ht="32.25" customHeight="1">
      <c r="A57" s="394"/>
      <c r="B57" s="394"/>
    </row>
    <row r="58" spans="1:2" ht="32.25" customHeight="1">
      <c r="A58" s="394"/>
      <c r="B58" s="394"/>
    </row>
    <row r="59" spans="1:2" ht="32.25" customHeight="1">
      <c r="A59" s="394"/>
      <c r="B59" s="394"/>
    </row>
    <row r="60" spans="1:2" ht="32.25" customHeight="1">
      <c r="A60" s="394"/>
      <c r="B60" s="394"/>
    </row>
    <row r="61" spans="1:2" ht="32.25" customHeight="1">
      <c r="A61" s="394"/>
      <c r="B61" s="394"/>
    </row>
    <row r="62" spans="1:2" ht="32.25" customHeight="1">
      <c r="A62" s="394"/>
      <c r="B62" s="394"/>
    </row>
    <row r="63" spans="1:2" ht="32.25" customHeight="1">
      <c r="A63" s="394"/>
      <c r="B63" s="394"/>
    </row>
    <row r="64" spans="1:2" ht="32.25" customHeight="1">
      <c r="A64" s="394"/>
      <c r="B64" s="394"/>
    </row>
    <row r="65" spans="1:2" ht="32.25" customHeight="1">
      <c r="A65" s="394"/>
      <c r="B65" s="394"/>
    </row>
    <row r="66" spans="1:2" ht="32.25" customHeight="1">
      <c r="A66" s="394"/>
      <c r="B66" s="394"/>
    </row>
    <row r="67" spans="1:2" ht="32.25" customHeight="1">
      <c r="A67" s="394"/>
      <c r="B67" s="394"/>
    </row>
    <row r="68" spans="1:2" ht="32.25" customHeight="1">
      <c r="A68" s="394"/>
      <c r="B68" s="394"/>
    </row>
    <row r="69" spans="1:2" ht="32.25" customHeight="1">
      <c r="A69" s="394"/>
      <c r="B69" s="394"/>
    </row>
    <row r="70" spans="1:2" ht="32.25" customHeight="1">
      <c r="A70" s="394"/>
      <c r="B70" s="394"/>
    </row>
    <row r="71" spans="1:2" ht="32.25" customHeight="1">
      <c r="A71" s="394"/>
      <c r="B71" s="394"/>
    </row>
    <row r="72" spans="1:2" ht="32.25" customHeight="1">
      <c r="A72" s="394"/>
      <c r="B72" s="394"/>
    </row>
    <row r="73" spans="1:2" ht="32.25" customHeight="1">
      <c r="A73" s="394"/>
      <c r="B73" s="394"/>
    </row>
    <row r="74" spans="1:2" ht="32.25" customHeight="1">
      <c r="A74" s="394"/>
      <c r="B74" s="394"/>
    </row>
    <row r="75" spans="1:2" ht="32.25" customHeight="1">
      <c r="A75" s="394"/>
      <c r="B75" s="394"/>
    </row>
    <row r="76" spans="1:2" ht="32.25" customHeight="1">
      <c r="A76" s="394"/>
      <c r="B76" s="394"/>
    </row>
    <row r="77" spans="1:2" ht="32.25" customHeight="1">
      <c r="A77" s="394"/>
      <c r="B77" s="394"/>
    </row>
    <row r="78" spans="1:2" ht="32.25" customHeight="1">
      <c r="A78" s="394"/>
      <c r="B78" s="394"/>
    </row>
    <row r="79" spans="1:2" ht="32.25" customHeight="1">
      <c r="A79" s="394"/>
      <c r="B79" s="394"/>
    </row>
    <row r="80" spans="1:2" ht="32.25" customHeight="1">
      <c r="A80" s="394"/>
      <c r="B80" s="394"/>
    </row>
    <row r="81" spans="1:2" ht="32.25" customHeight="1">
      <c r="A81" s="394"/>
      <c r="B81" s="394"/>
    </row>
    <row r="82" spans="1:2" ht="32.25" customHeight="1">
      <c r="A82" s="394"/>
      <c r="B82" s="394"/>
    </row>
    <row r="83" spans="1:2" ht="32.25" customHeight="1">
      <c r="A83" s="394"/>
      <c r="B83" s="394"/>
    </row>
    <row r="84" spans="1:2" ht="32.25" customHeight="1">
      <c r="A84" s="394"/>
      <c r="B84" s="394"/>
    </row>
    <row r="85" spans="1:2" ht="32.25" customHeight="1">
      <c r="A85" s="394"/>
      <c r="B85" s="394"/>
    </row>
    <row r="86" spans="1:2" ht="32.25" customHeight="1">
      <c r="A86" s="394"/>
      <c r="B86" s="394"/>
    </row>
    <row r="87" spans="1:2" ht="32.25" customHeight="1">
      <c r="A87" s="394"/>
      <c r="B87" s="394"/>
    </row>
    <row r="88" spans="1:2" ht="32.25" customHeight="1">
      <c r="A88" s="394"/>
      <c r="B88" s="394"/>
    </row>
    <row r="89" spans="1:2" ht="32.25" customHeight="1">
      <c r="A89" s="394"/>
      <c r="B89" s="394"/>
    </row>
    <row r="90" spans="1:2" ht="32.25" customHeight="1">
      <c r="A90" s="394"/>
      <c r="B90" s="394"/>
    </row>
    <row r="91" spans="1:2" ht="32.25" customHeight="1">
      <c r="A91" s="394"/>
      <c r="B91" s="394"/>
    </row>
    <row r="92" spans="1:2" ht="32.25" customHeight="1">
      <c r="A92" s="394"/>
      <c r="B92" s="394"/>
    </row>
    <row r="93" spans="1:2" ht="32.25" customHeight="1">
      <c r="A93" s="394"/>
      <c r="B93" s="394"/>
    </row>
    <row r="94" spans="1:2" ht="32.25" customHeight="1">
      <c r="A94" s="394"/>
      <c r="B94" s="394"/>
    </row>
    <row r="95" spans="1:2" ht="32.25" customHeight="1">
      <c r="A95" s="394"/>
      <c r="B95" s="394"/>
    </row>
    <row r="96" spans="1:2" ht="32.25" customHeight="1">
      <c r="A96" s="394"/>
      <c r="B96" s="394"/>
    </row>
    <row r="97" spans="1:2" ht="32.25" customHeight="1">
      <c r="A97" s="394"/>
      <c r="B97" s="394"/>
    </row>
    <row r="98" spans="1:2" ht="32.25" customHeight="1">
      <c r="A98" s="394"/>
      <c r="B98" s="394"/>
    </row>
    <row r="99" spans="1:2" ht="32.25" customHeight="1">
      <c r="A99" s="394"/>
      <c r="B99" s="394"/>
    </row>
    <row r="100" spans="1:2" ht="32.25" customHeight="1">
      <c r="A100" s="394"/>
      <c r="B100" s="394"/>
    </row>
    <row r="101" spans="1:2" ht="32.25" customHeight="1">
      <c r="A101" s="394"/>
      <c r="B101" s="394"/>
    </row>
    <row r="102" spans="1:2" ht="32.25" customHeight="1">
      <c r="A102" s="394"/>
      <c r="B102" s="394"/>
    </row>
    <row r="103" spans="1:2" ht="32.25" customHeight="1">
      <c r="A103" s="394"/>
      <c r="B103" s="394"/>
    </row>
    <row r="104" spans="1:2" ht="32.25" customHeight="1">
      <c r="A104" s="394"/>
      <c r="B104" s="394"/>
    </row>
    <row r="105" spans="1:2" ht="32.25" customHeight="1">
      <c r="A105" s="394"/>
      <c r="B105" s="394"/>
    </row>
    <row r="106" spans="1:2" ht="32.25" customHeight="1">
      <c r="A106" s="394"/>
      <c r="B106" s="394"/>
    </row>
    <row r="107" spans="1:2" ht="32.25" customHeight="1">
      <c r="A107" s="394"/>
      <c r="B107" s="394"/>
    </row>
    <row r="108" spans="1:2" ht="32.25" customHeight="1">
      <c r="A108" s="394"/>
      <c r="B108" s="394"/>
    </row>
    <row r="109" spans="1:2" ht="32.25" customHeight="1">
      <c r="A109" s="394"/>
      <c r="B109" s="394"/>
    </row>
    <row r="110" spans="1:2" ht="32.25" customHeight="1">
      <c r="A110" s="394"/>
      <c r="B110" s="394"/>
    </row>
    <row r="111" spans="1:2" ht="32.25" customHeight="1">
      <c r="A111" s="394"/>
      <c r="B111" s="394"/>
    </row>
    <row r="112" spans="1:2" ht="32.25" customHeight="1">
      <c r="A112" s="394"/>
      <c r="B112" s="394"/>
    </row>
    <row r="113" spans="1:2" ht="32.25" customHeight="1">
      <c r="A113" s="394"/>
      <c r="B113" s="394"/>
    </row>
    <row r="114" spans="1:2" ht="32.25" customHeight="1">
      <c r="A114" s="394"/>
      <c r="B114" s="394"/>
    </row>
    <row r="115" spans="1:2" ht="32.25" customHeight="1">
      <c r="A115" s="394"/>
      <c r="B115" s="394"/>
    </row>
    <row r="116" spans="1:2" ht="32.25" customHeight="1">
      <c r="A116" s="394"/>
      <c r="B116" s="394"/>
    </row>
    <row r="117" spans="1:2" ht="32.25" customHeight="1">
      <c r="A117" s="394"/>
      <c r="B117" s="394"/>
    </row>
    <row r="118" spans="1:2" ht="32.25" customHeight="1">
      <c r="A118" s="394"/>
      <c r="B118" s="394"/>
    </row>
    <row r="119" spans="1:2" ht="32.25" customHeight="1">
      <c r="A119" s="394"/>
      <c r="B119" s="394"/>
    </row>
    <row r="120" spans="1:2" ht="32.25" customHeight="1">
      <c r="A120" s="394"/>
      <c r="B120" s="394"/>
    </row>
    <row r="121" spans="1:2" ht="32.25" customHeight="1">
      <c r="A121" s="394"/>
      <c r="B121" s="394"/>
    </row>
    <row r="122" spans="1:2" ht="32.25" customHeight="1">
      <c r="A122" s="394"/>
      <c r="B122" s="394"/>
    </row>
    <row r="123" spans="1:2" ht="32.25" customHeight="1">
      <c r="A123" s="394"/>
      <c r="B123" s="394"/>
    </row>
    <row r="124" spans="1:2" ht="32.25" customHeight="1">
      <c r="A124" s="394"/>
      <c r="B124" s="394"/>
    </row>
    <row r="125" spans="1:2" ht="32.25" customHeight="1">
      <c r="A125" s="394"/>
      <c r="B125" s="394"/>
    </row>
    <row r="126" spans="1:2" ht="32.25" customHeight="1">
      <c r="A126" s="394"/>
      <c r="B126" s="394"/>
    </row>
    <row r="127" spans="1:2" ht="32.25" customHeight="1">
      <c r="A127" s="394"/>
      <c r="B127" s="394"/>
    </row>
    <row r="128" spans="1:2" ht="32.25" customHeight="1">
      <c r="A128" s="394"/>
      <c r="B128" s="394"/>
    </row>
    <row r="129" spans="1:2" ht="32.25" customHeight="1">
      <c r="A129" s="394"/>
      <c r="B129" s="394"/>
    </row>
    <row r="130" spans="1:2" ht="32.25" customHeight="1">
      <c r="A130" s="394"/>
      <c r="B130" s="394"/>
    </row>
    <row r="131" spans="1:2" ht="32.25" customHeight="1">
      <c r="A131" s="394"/>
      <c r="B131" s="394"/>
    </row>
    <row r="132" spans="1:2" ht="32.25" customHeight="1">
      <c r="A132" s="394"/>
      <c r="B132" s="394"/>
    </row>
    <row r="133" spans="1:2" ht="32.25" customHeight="1">
      <c r="A133" s="394"/>
      <c r="B133" s="394"/>
    </row>
    <row r="134" spans="1:2" ht="32.25" customHeight="1">
      <c r="A134" s="394"/>
      <c r="B134" s="394"/>
    </row>
    <row r="135" spans="1:2" ht="32.25" customHeight="1">
      <c r="A135" s="394"/>
      <c r="B135" s="394"/>
    </row>
    <row r="136" spans="1:2" ht="32.25" customHeight="1">
      <c r="A136" s="394"/>
      <c r="B136" s="394"/>
    </row>
    <row r="137" spans="1:2" ht="32.25" customHeight="1">
      <c r="A137" s="394"/>
      <c r="B137" s="394"/>
    </row>
    <row r="138" spans="1:2" ht="32.25" customHeight="1">
      <c r="A138" s="394"/>
      <c r="B138" s="394"/>
    </row>
    <row r="139" spans="1:2" ht="32.25" customHeight="1">
      <c r="A139" s="394"/>
      <c r="B139" s="394"/>
    </row>
    <row r="140" spans="1:2" ht="32.25" customHeight="1">
      <c r="A140" s="394"/>
      <c r="B140" s="394"/>
    </row>
    <row r="141" spans="1:2" ht="32.25" customHeight="1">
      <c r="A141" s="394"/>
      <c r="B141" s="394"/>
    </row>
    <row r="142" spans="1:2" ht="32.25" customHeight="1">
      <c r="A142" s="394"/>
      <c r="B142" s="394"/>
    </row>
    <row r="143" spans="1:2" ht="32.25" customHeight="1">
      <c r="A143" s="394"/>
      <c r="B143" s="394"/>
    </row>
    <row r="144" spans="1:2" ht="32.25" customHeight="1">
      <c r="A144" s="394"/>
      <c r="B144" s="394"/>
    </row>
    <row r="145" spans="1:2" ht="32.25" customHeight="1">
      <c r="A145" s="394"/>
      <c r="B145" s="394"/>
    </row>
    <row r="146" spans="1:2" ht="32.25" customHeight="1">
      <c r="A146" s="394"/>
      <c r="B146" s="394"/>
    </row>
    <row r="147" spans="1:2" ht="32.25" customHeight="1">
      <c r="A147" s="394"/>
      <c r="B147" s="394"/>
    </row>
    <row r="148" spans="1:2" ht="32.25" customHeight="1">
      <c r="A148" s="394"/>
      <c r="B148" s="394"/>
    </row>
    <row r="149" spans="1:2" ht="32.25" customHeight="1">
      <c r="A149" s="394"/>
      <c r="B149" s="394"/>
    </row>
    <row r="150" spans="1:2" ht="32.25" customHeight="1">
      <c r="A150" s="394"/>
      <c r="B150" s="394"/>
    </row>
    <row r="151" spans="1:2" ht="32.25" customHeight="1">
      <c r="A151" s="394"/>
      <c r="B151" s="394"/>
    </row>
    <row r="152" spans="1:2" ht="32.25" customHeight="1">
      <c r="A152" s="394"/>
      <c r="B152" s="394"/>
    </row>
    <row r="153" spans="1:2" ht="32.25" customHeight="1">
      <c r="A153" s="394"/>
      <c r="B153" s="394"/>
    </row>
    <row r="154" spans="1:2" ht="32.25" customHeight="1">
      <c r="A154" s="394"/>
      <c r="B154" s="394"/>
    </row>
    <row r="155" spans="1:2" ht="32.25" customHeight="1">
      <c r="A155" s="394"/>
      <c r="B155" s="394"/>
    </row>
    <row r="156" spans="1:2" ht="32.25" customHeight="1">
      <c r="A156" s="394"/>
      <c r="B156" s="394"/>
    </row>
    <row r="157" spans="1:2" ht="32.25" customHeight="1">
      <c r="A157" s="394"/>
      <c r="B157" s="394"/>
    </row>
    <row r="158" spans="1:2" ht="32.25" customHeight="1">
      <c r="A158" s="394"/>
      <c r="B158" s="394"/>
    </row>
    <row r="159" spans="1:2" ht="32.25" customHeight="1">
      <c r="A159" s="394"/>
      <c r="B159" s="394"/>
    </row>
    <row r="160" spans="1:2" ht="32.25" customHeight="1">
      <c r="A160" s="394"/>
      <c r="B160" s="394"/>
    </row>
    <row r="161" spans="1:2" ht="32.25" customHeight="1">
      <c r="A161" s="394"/>
      <c r="B161" s="394"/>
    </row>
    <row r="162" spans="1:2" ht="32.25" customHeight="1">
      <c r="A162" s="394"/>
      <c r="B162" s="394"/>
    </row>
    <row r="163" spans="1:2" ht="32.25" customHeight="1">
      <c r="A163" s="394"/>
      <c r="B163" s="394"/>
    </row>
    <row r="164" spans="1:2" ht="32.25" customHeight="1">
      <c r="A164" s="394"/>
      <c r="B164" s="394"/>
    </row>
    <row r="165" spans="1:2" ht="32.25" customHeight="1">
      <c r="A165" s="394"/>
      <c r="B165" s="394"/>
    </row>
    <row r="166" spans="1:2" ht="32.25" customHeight="1">
      <c r="A166" s="394"/>
      <c r="B166" s="394"/>
    </row>
    <row r="167" spans="1:2" ht="32.25" customHeight="1">
      <c r="A167" s="394"/>
      <c r="B167" s="394"/>
    </row>
    <row r="168" spans="1:2" ht="32.25" customHeight="1">
      <c r="A168" s="394"/>
      <c r="B168" s="394"/>
    </row>
    <row r="169" spans="1:2" ht="32.25" customHeight="1">
      <c r="A169" s="394"/>
      <c r="B169" s="394"/>
    </row>
    <row r="170" spans="1:2" ht="32.25" customHeight="1">
      <c r="A170" s="394"/>
      <c r="B170" s="394"/>
    </row>
    <row r="171" spans="1:2" ht="32.25" customHeight="1">
      <c r="A171" s="394"/>
      <c r="B171" s="394"/>
    </row>
    <row r="172" spans="1:2" ht="32.25" customHeight="1">
      <c r="A172" s="394"/>
      <c r="B172" s="394"/>
    </row>
    <row r="173" spans="1:2" ht="32.25" customHeight="1">
      <c r="A173" s="394"/>
      <c r="B173" s="394"/>
    </row>
    <row r="174" spans="1:2" ht="32.25" customHeight="1">
      <c r="A174" s="395"/>
      <c r="B174" s="395"/>
    </row>
    <row r="175" spans="1:2" ht="32.25" customHeight="1">
      <c r="A175" s="395"/>
      <c r="B175" s="395"/>
    </row>
    <row r="176" spans="1:2" ht="32.25" customHeight="1">
      <c r="A176" s="395"/>
      <c r="B176" s="395"/>
    </row>
    <row r="177" spans="1:2" ht="32.25" customHeight="1">
      <c r="A177" s="395"/>
      <c r="B177" s="395"/>
    </row>
    <row r="178" spans="1:2" ht="32.25" customHeight="1">
      <c r="A178" s="395"/>
      <c r="B178" s="395"/>
    </row>
    <row r="179" spans="1:2" ht="32.25" customHeight="1">
      <c r="A179" s="395"/>
      <c r="B179" s="395"/>
    </row>
    <row r="180" spans="1:2" ht="32.25" customHeight="1">
      <c r="A180" s="395"/>
      <c r="B180" s="395"/>
    </row>
    <row r="181" spans="1:2" ht="32.25" customHeight="1">
      <c r="A181" s="395"/>
      <c r="B181" s="395"/>
    </row>
    <row r="182" spans="1:2" ht="32.25" customHeight="1">
      <c r="A182" s="395"/>
      <c r="B182" s="395"/>
    </row>
    <row r="183" spans="1:2" ht="32.25" customHeight="1">
      <c r="A183" s="395"/>
      <c r="B183" s="395"/>
    </row>
    <row r="184" spans="1:2" ht="32.25" customHeight="1">
      <c r="A184" s="395"/>
      <c r="B184" s="395"/>
    </row>
    <row r="185" spans="1:2" ht="32.25" customHeight="1">
      <c r="A185" s="395"/>
      <c r="B185" s="395"/>
    </row>
    <row r="186" spans="1:2" ht="32.25" customHeight="1">
      <c r="A186" s="395"/>
      <c r="B186" s="395"/>
    </row>
    <row r="187" spans="1:2" ht="32.25" customHeight="1">
      <c r="A187" s="395"/>
      <c r="B187" s="395"/>
    </row>
    <row r="188" spans="1:2" ht="32.25" customHeight="1">
      <c r="A188" s="395"/>
      <c r="B188" s="395"/>
    </row>
    <row r="189" spans="1:2" ht="32.25" customHeight="1">
      <c r="A189" s="395"/>
      <c r="B189" s="395"/>
    </row>
    <row r="190" spans="1:2" ht="32.25" customHeight="1">
      <c r="A190" s="395"/>
      <c r="B190" s="395"/>
    </row>
    <row r="191" spans="1:2" ht="32.25" customHeight="1">
      <c r="A191" s="395"/>
      <c r="B191" s="395"/>
    </row>
    <row r="192" spans="1:2" ht="32.25" customHeight="1">
      <c r="A192" s="395"/>
      <c r="B192" s="395"/>
    </row>
    <row r="193" spans="1:2" ht="32.25" customHeight="1">
      <c r="A193" s="395"/>
      <c r="B193" s="395"/>
    </row>
    <row r="194" spans="1:2" ht="32.25" customHeight="1">
      <c r="A194" s="395"/>
      <c r="B194" s="395"/>
    </row>
    <row r="195" spans="1:2" ht="32.25" customHeight="1">
      <c r="A195" s="395"/>
      <c r="B195" s="395"/>
    </row>
    <row r="196" spans="1:2" ht="32.25" customHeight="1">
      <c r="A196" s="395"/>
      <c r="B196" s="395"/>
    </row>
    <row r="197" spans="1:2" ht="32.25" customHeight="1">
      <c r="A197" s="395"/>
      <c r="B197" s="395"/>
    </row>
    <row r="198" spans="1:2" ht="32.25" customHeight="1">
      <c r="A198" s="395"/>
      <c r="B198" s="395"/>
    </row>
    <row r="199" spans="1:2" ht="32.25" customHeight="1">
      <c r="A199" s="395"/>
      <c r="B199" s="395"/>
    </row>
    <row r="200" spans="1:2" ht="32.25" customHeight="1">
      <c r="A200" s="395"/>
      <c r="B200" s="395"/>
    </row>
    <row r="201" spans="1:2" ht="32.25" customHeight="1">
      <c r="A201" s="395"/>
      <c r="B201" s="395"/>
    </row>
    <row r="202" spans="1:2" ht="32.25" customHeight="1">
      <c r="A202" s="395"/>
      <c r="B202" s="395"/>
    </row>
    <row r="203" spans="1:2" ht="32.25" customHeight="1">
      <c r="A203" s="395"/>
      <c r="B203" s="395"/>
    </row>
    <row r="204" spans="1:2" ht="32.25" customHeight="1">
      <c r="A204" s="395"/>
      <c r="B204" s="395"/>
    </row>
    <row r="205" spans="1:2" ht="32.25" customHeight="1">
      <c r="A205" s="395"/>
      <c r="B205" s="395"/>
    </row>
    <row r="206" spans="1:2" ht="32.25" customHeight="1">
      <c r="A206" s="395"/>
      <c r="B206" s="395"/>
    </row>
    <row r="207" spans="1:2" ht="32.25" customHeight="1">
      <c r="A207" s="395"/>
      <c r="B207" s="395"/>
    </row>
    <row r="208" spans="1:2" ht="32.25" customHeight="1">
      <c r="A208" s="395"/>
      <c r="B208" s="395"/>
    </row>
    <row r="209" spans="1:2" ht="32.25" customHeight="1">
      <c r="A209" s="395"/>
      <c r="B209" s="395"/>
    </row>
    <row r="210" spans="1:2" ht="32.25" customHeight="1">
      <c r="A210" s="395"/>
      <c r="B210" s="395"/>
    </row>
    <row r="211" spans="1:2" ht="32.25" customHeight="1">
      <c r="A211" s="395"/>
      <c r="B211" s="395"/>
    </row>
    <row r="212" spans="1:2" ht="32.25" customHeight="1">
      <c r="A212" s="395"/>
      <c r="B212" s="395"/>
    </row>
    <row r="213" spans="1:2" ht="32.25" customHeight="1">
      <c r="A213" s="395"/>
      <c r="B213" s="395"/>
    </row>
    <row r="214" spans="1:2" ht="32.25" customHeight="1">
      <c r="A214" s="395"/>
      <c r="B214" s="395"/>
    </row>
    <row r="215" spans="1:2" ht="32.25" customHeight="1">
      <c r="A215" s="395"/>
      <c r="B215" s="395"/>
    </row>
    <row r="216" spans="1:2" ht="32.25" customHeight="1">
      <c r="A216" s="395"/>
      <c r="B216" s="395"/>
    </row>
    <row r="217" spans="1:2" ht="32.25" customHeight="1">
      <c r="A217" s="395"/>
      <c r="B217" s="395"/>
    </row>
    <row r="218" spans="1:2" ht="32.25" customHeight="1">
      <c r="A218" s="395"/>
      <c r="B218" s="395"/>
    </row>
    <row r="219" spans="1:2" ht="32.25" customHeight="1">
      <c r="A219" s="395"/>
      <c r="B219" s="395"/>
    </row>
    <row r="220" spans="1:2" ht="32.25" customHeight="1">
      <c r="A220" s="395"/>
      <c r="B220" s="395"/>
    </row>
    <row r="221" spans="1:2" ht="32.25" customHeight="1">
      <c r="A221" s="395"/>
      <c r="B221" s="395"/>
    </row>
    <row r="222" spans="1:2" ht="32.25" customHeight="1">
      <c r="A222" s="395"/>
      <c r="B222" s="395"/>
    </row>
    <row r="223" spans="1:2" ht="32.25" customHeight="1">
      <c r="A223" s="395"/>
      <c r="B223" s="395"/>
    </row>
    <row r="224" spans="1:2" ht="32.25" customHeight="1">
      <c r="A224" s="395"/>
      <c r="B224" s="395"/>
    </row>
    <row r="225" spans="1:2" ht="32.25" customHeight="1">
      <c r="A225" s="395"/>
      <c r="B225" s="395"/>
    </row>
    <row r="226" spans="1:2" ht="32.25" customHeight="1">
      <c r="A226" s="395"/>
      <c r="B226" s="395"/>
    </row>
    <row r="227" spans="1:2" ht="32.25" customHeight="1">
      <c r="A227" s="395"/>
      <c r="B227" s="395"/>
    </row>
    <row r="228" spans="1:2" ht="32.25" customHeight="1">
      <c r="A228" s="395"/>
      <c r="B228" s="395"/>
    </row>
    <row r="229" spans="1:2" ht="32.25" customHeight="1">
      <c r="A229" s="395"/>
      <c r="B229" s="395"/>
    </row>
    <row r="230" spans="1:2" ht="32.25" customHeight="1">
      <c r="A230" s="395"/>
      <c r="B230" s="395"/>
    </row>
    <row r="231" spans="1:2" ht="32.25" customHeight="1">
      <c r="A231" s="395"/>
      <c r="B231" s="395"/>
    </row>
  </sheetData>
  <sheetProtection/>
  <mergeCells count="1">
    <mergeCell ref="A2:B2"/>
  </mergeCells>
  <printOptions horizontalCentered="1"/>
  <pageMargins left="1.1023622047244095" right="1.1023622047244095" top="1.1023622047244095" bottom="1.1023622047244095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9.5" customHeight="1"/>
  <cols>
    <col min="1" max="1" width="25.50390625" style="366" customWidth="1"/>
    <col min="2" max="2" width="10.00390625" style="366" customWidth="1"/>
    <col min="3" max="3" width="25.50390625" style="366" customWidth="1"/>
    <col min="4" max="4" width="10.00390625" style="366" customWidth="1"/>
    <col min="5" max="16384" width="9.00390625" style="366" customWidth="1"/>
  </cols>
  <sheetData>
    <row r="1" s="362" customFormat="1" ht="19.5" customHeight="1">
      <c r="A1" s="85" t="s">
        <v>615</v>
      </c>
    </row>
    <row r="2" spans="1:4" s="363" customFormat="1" ht="48.75" customHeight="1">
      <c r="A2" s="367" t="s">
        <v>616</v>
      </c>
      <c r="B2" s="367"/>
      <c r="C2" s="367"/>
      <c r="D2" s="367"/>
    </row>
    <row r="3" spans="3:4" ht="19.5" customHeight="1">
      <c r="C3" s="368"/>
      <c r="D3" s="369" t="s">
        <v>2</v>
      </c>
    </row>
    <row r="4" spans="1:4" ht="28.5" customHeight="1">
      <c r="A4" s="370" t="s">
        <v>3</v>
      </c>
      <c r="B4" s="370" t="s">
        <v>4</v>
      </c>
      <c r="C4" s="370" t="s">
        <v>3</v>
      </c>
      <c r="D4" s="370" t="s">
        <v>5</v>
      </c>
    </row>
    <row r="5" spans="1:4" ht="28.5" customHeight="1">
      <c r="A5" s="323" t="s">
        <v>617</v>
      </c>
      <c r="B5" s="382"/>
      <c r="C5" s="371" t="s">
        <v>19</v>
      </c>
      <c r="D5" s="372">
        <f>D6+D7</f>
        <v>2</v>
      </c>
    </row>
    <row r="6" spans="1:4" ht="28.5" customHeight="1">
      <c r="A6" s="323" t="s">
        <v>618</v>
      </c>
      <c r="B6" s="373"/>
      <c r="C6" s="371" t="s">
        <v>619</v>
      </c>
      <c r="D6" s="373">
        <v>2</v>
      </c>
    </row>
    <row r="7" spans="1:4" ht="28.5" customHeight="1">
      <c r="A7" s="323" t="s">
        <v>620</v>
      </c>
      <c r="B7" s="373">
        <v>0</v>
      </c>
      <c r="C7" s="374" t="s">
        <v>621</v>
      </c>
      <c r="D7" s="373"/>
    </row>
    <row r="8" spans="1:4" ht="28.5" customHeight="1">
      <c r="A8" s="323" t="s">
        <v>622</v>
      </c>
      <c r="B8" s="373"/>
      <c r="C8" s="371" t="s">
        <v>21</v>
      </c>
      <c r="D8" s="372">
        <f>D9+D10</f>
        <v>16027</v>
      </c>
    </row>
    <row r="9" spans="1:4" ht="28.5" customHeight="1">
      <c r="A9" s="323" t="s">
        <v>623</v>
      </c>
      <c r="B9" s="373">
        <v>17847</v>
      </c>
      <c r="C9" s="371" t="s">
        <v>624</v>
      </c>
      <c r="D9" s="373">
        <v>15595</v>
      </c>
    </row>
    <row r="10" spans="1:4" ht="28.5" customHeight="1">
      <c r="A10" s="323" t="s">
        <v>625</v>
      </c>
      <c r="B10" s="373">
        <v>10368</v>
      </c>
      <c r="C10" s="371" t="s">
        <v>626</v>
      </c>
      <c r="D10" s="371">
        <v>432</v>
      </c>
    </row>
    <row r="11" spans="1:4" ht="28.5" customHeight="1">
      <c r="A11" s="323" t="s">
        <v>627</v>
      </c>
      <c r="B11" s="373">
        <v>1062019</v>
      </c>
      <c r="C11" s="371" t="s">
        <v>27</v>
      </c>
      <c r="D11" s="372">
        <f>SUM(D12:D18)</f>
        <v>1093506</v>
      </c>
    </row>
    <row r="12" spans="1:4" ht="28.5" customHeight="1">
      <c r="A12" s="383" t="s">
        <v>628</v>
      </c>
      <c r="B12" s="373"/>
      <c r="C12" s="371" t="s">
        <v>629</v>
      </c>
      <c r="D12" s="373">
        <v>908675</v>
      </c>
    </row>
    <row r="13" spans="1:4" ht="28.5" customHeight="1">
      <c r="A13" s="323" t="s">
        <v>630</v>
      </c>
      <c r="B13" s="373">
        <f>'[5]表九'!$D$19</f>
        <v>0</v>
      </c>
      <c r="C13" s="371" t="s">
        <v>631</v>
      </c>
      <c r="D13" s="373">
        <v>15957</v>
      </c>
    </row>
    <row r="14" spans="1:4" ht="28.5" customHeight="1">
      <c r="A14" s="323" t="s">
        <v>632</v>
      </c>
      <c r="B14" s="373">
        <v>65275</v>
      </c>
      <c r="C14" s="371" t="s">
        <v>633</v>
      </c>
      <c r="D14" s="373">
        <v>6524</v>
      </c>
    </row>
    <row r="15" spans="1:4" ht="28.5" customHeight="1">
      <c r="A15" s="323" t="s">
        <v>634</v>
      </c>
      <c r="B15" s="373"/>
      <c r="C15" s="371" t="s">
        <v>635</v>
      </c>
      <c r="D15" s="373">
        <v>57895</v>
      </c>
    </row>
    <row r="16" spans="1:4" ht="28.5" customHeight="1">
      <c r="A16" s="323" t="s">
        <v>636</v>
      </c>
      <c r="B16" s="373"/>
      <c r="C16" s="371" t="s">
        <v>637</v>
      </c>
      <c r="D16" s="373">
        <v>9649</v>
      </c>
    </row>
    <row r="17" spans="1:4" ht="28.5" customHeight="1">
      <c r="A17" s="323" t="s">
        <v>638</v>
      </c>
      <c r="B17" s="373"/>
      <c r="C17" s="371" t="s">
        <v>639</v>
      </c>
      <c r="D17" s="373">
        <v>56864</v>
      </c>
    </row>
    <row r="18" spans="1:4" ht="28.5" customHeight="1">
      <c r="A18" s="323" t="s">
        <v>640</v>
      </c>
      <c r="B18" s="373">
        <v>9485</v>
      </c>
      <c r="C18" s="371" t="s">
        <v>641</v>
      </c>
      <c r="D18" s="373">
        <v>37942</v>
      </c>
    </row>
    <row r="19" spans="1:4" ht="28.5" customHeight="1">
      <c r="A19" s="323" t="s">
        <v>642</v>
      </c>
      <c r="B19" s="373"/>
      <c r="C19" s="371" t="s">
        <v>29</v>
      </c>
      <c r="D19" s="372">
        <f>SUM(D20:D21)</f>
        <v>2373</v>
      </c>
    </row>
    <row r="20" spans="1:4" ht="28.5" customHeight="1">
      <c r="A20" s="323" t="s">
        <v>643</v>
      </c>
      <c r="B20" s="373">
        <f>4555+18610</f>
        <v>23165</v>
      </c>
      <c r="C20" s="374" t="s">
        <v>644</v>
      </c>
      <c r="D20" s="373">
        <v>2373</v>
      </c>
    </row>
    <row r="21" spans="1:4" ht="28.5" customHeight="1">
      <c r="A21" s="380"/>
      <c r="B21" s="380"/>
      <c r="C21" s="374" t="s">
        <v>645</v>
      </c>
      <c r="D21" s="373">
        <f>'[5]表九'!$J$115</f>
        <v>0</v>
      </c>
    </row>
    <row r="22" spans="1:4" s="364" customFormat="1" ht="28.5" customHeight="1">
      <c r="A22" s="385"/>
      <c r="B22" s="373"/>
      <c r="C22" s="371" t="s">
        <v>31</v>
      </c>
      <c r="D22" s="372">
        <f>D23</f>
        <v>0</v>
      </c>
    </row>
    <row r="23" spans="1:4" s="364" customFormat="1" ht="28.5" customHeight="1">
      <c r="A23" s="385"/>
      <c r="B23" s="382"/>
      <c r="C23" s="374" t="s">
        <v>646</v>
      </c>
      <c r="D23" s="373">
        <f>'[5]表九'!$J$126</f>
        <v>0</v>
      </c>
    </row>
    <row r="24" spans="1:4" ht="28.5" customHeight="1">
      <c r="A24" s="380"/>
      <c r="B24" s="382"/>
      <c r="C24" s="371" t="s">
        <v>49</v>
      </c>
      <c r="D24" s="372">
        <f>SUM(D25:D27)</f>
        <v>55423</v>
      </c>
    </row>
    <row r="25" spans="1:4" ht="28.5" customHeight="1">
      <c r="A25" s="380"/>
      <c r="B25" s="373"/>
      <c r="C25" s="374" t="s">
        <v>647</v>
      </c>
      <c r="D25" s="375">
        <v>49178</v>
      </c>
    </row>
    <row r="26" spans="1:4" ht="28.5" customHeight="1">
      <c r="A26" s="323"/>
      <c r="B26" s="373"/>
      <c r="C26" s="374" t="s">
        <v>648</v>
      </c>
      <c r="D26" s="375">
        <v>6245</v>
      </c>
    </row>
    <row r="27" spans="1:4" ht="28.5" customHeight="1">
      <c r="A27" s="323"/>
      <c r="B27" s="373"/>
      <c r="C27" s="305" t="s">
        <v>649</v>
      </c>
      <c r="D27" s="375">
        <f>'[5]表九'!$J$172</f>
        <v>0</v>
      </c>
    </row>
    <row r="28" spans="1:4" ht="28.5" customHeight="1">
      <c r="A28" s="323"/>
      <c r="B28" s="373"/>
      <c r="C28" s="371" t="s">
        <v>51</v>
      </c>
      <c r="D28" s="375">
        <v>84489</v>
      </c>
    </row>
    <row r="29" spans="1:4" ht="28.5" customHeight="1">
      <c r="A29" s="323"/>
      <c r="B29" s="373"/>
      <c r="C29" s="371" t="s">
        <v>53</v>
      </c>
      <c r="D29" s="375">
        <v>250</v>
      </c>
    </row>
    <row r="30" spans="1:4" ht="28.5" customHeight="1">
      <c r="A30" s="376" t="s">
        <v>650</v>
      </c>
      <c r="B30" s="375">
        <f>SUM(B5:B29)</f>
        <v>1188159</v>
      </c>
      <c r="C30" s="376" t="s">
        <v>651</v>
      </c>
      <c r="D30" s="375">
        <f>D24+D22+D19+D11+D8+D5+D28+D29</f>
        <v>1252070</v>
      </c>
    </row>
    <row r="31" spans="1:5" s="41" customFormat="1" ht="28.5" customHeight="1">
      <c r="A31" s="377" t="s">
        <v>652</v>
      </c>
      <c r="B31" s="375">
        <f>B32+B35+B36+B38+B39</f>
        <v>278925</v>
      </c>
      <c r="C31" s="377" t="s">
        <v>653</v>
      </c>
      <c r="D31" s="375">
        <f>D32+D35+D36+D37+D38</f>
        <v>215014</v>
      </c>
      <c r="E31" s="325"/>
    </row>
    <row r="32" spans="1:5" s="41" customFormat="1" ht="28.5" customHeight="1">
      <c r="A32" s="377" t="s">
        <v>654</v>
      </c>
      <c r="B32" s="375">
        <f>B33+B34</f>
        <v>30699</v>
      </c>
      <c r="C32" s="377" t="s">
        <v>655</v>
      </c>
      <c r="D32" s="375">
        <f>D33+D34</f>
        <v>0</v>
      </c>
      <c r="E32" s="325"/>
    </row>
    <row r="33" spans="1:4" s="41" customFormat="1" ht="28.5" customHeight="1">
      <c r="A33" s="377" t="s">
        <v>656</v>
      </c>
      <c r="B33" s="375">
        <v>30699</v>
      </c>
      <c r="C33" s="377" t="s">
        <v>657</v>
      </c>
      <c r="D33" s="375">
        <v>0</v>
      </c>
    </row>
    <row r="34" spans="1:4" s="41" customFormat="1" ht="28.5" customHeight="1">
      <c r="A34" s="377" t="s">
        <v>658</v>
      </c>
      <c r="B34" s="375"/>
      <c r="C34" s="377" t="s">
        <v>659</v>
      </c>
      <c r="D34" s="375"/>
    </row>
    <row r="35" spans="1:4" s="41" customFormat="1" ht="28.5" customHeight="1">
      <c r="A35" s="377" t="s">
        <v>660</v>
      </c>
      <c r="B35" s="375">
        <v>191806</v>
      </c>
      <c r="C35" s="377" t="s">
        <v>661</v>
      </c>
      <c r="D35" s="375">
        <v>28000</v>
      </c>
    </row>
    <row r="36" spans="1:4" s="41" customFormat="1" ht="28.5" customHeight="1">
      <c r="A36" s="377" t="s">
        <v>662</v>
      </c>
      <c r="B36" s="375">
        <v>56420</v>
      </c>
      <c r="C36" s="377" t="s">
        <v>663</v>
      </c>
      <c r="D36" s="375">
        <v>28516</v>
      </c>
    </row>
    <row r="37" spans="1:4" s="41" customFormat="1" ht="28.5" customHeight="1">
      <c r="A37" s="377" t="s">
        <v>664</v>
      </c>
      <c r="B37" s="375">
        <v>0</v>
      </c>
      <c r="C37" s="378" t="s">
        <v>665</v>
      </c>
      <c r="D37" s="375">
        <v>0</v>
      </c>
    </row>
    <row r="38" spans="1:4" s="41" customFormat="1" ht="28.5" customHeight="1">
      <c r="A38" s="378" t="s">
        <v>666</v>
      </c>
      <c r="B38" s="375">
        <v>0</v>
      </c>
      <c r="C38" s="379" t="s">
        <v>667</v>
      </c>
      <c r="D38" s="375">
        <v>158498</v>
      </c>
    </row>
    <row r="39" spans="1:4" s="41" customFormat="1" ht="28.5" customHeight="1">
      <c r="A39" s="378" t="s">
        <v>668</v>
      </c>
      <c r="B39" s="375"/>
      <c r="C39" s="380"/>
      <c r="D39" s="380"/>
    </row>
    <row r="40" spans="1:4" ht="28.5" customHeight="1">
      <c r="A40" s="376" t="s">
        <v>70</v>
      </c>
      <c r="B40" s="375">
        <f>B30+B31</f>
        <v>1467084</v>
      </c>
      <c r="C40" s="376" t="s">
        <v>71</v>
      </c>
      <c r="D40" s="373">
        <f>D30+D31</f>
        <v>1467084</v>
      </c>
    </row>
    <row r="41" ht="21.75" customHeight="1">
      <c r="D41" s="381"/>
    </row>
    <row r="42" spans="2:4" ht="21.75" customHeight="1">
      <c r="B42" s="384"/>
      <c r="D42" s="381"/>
    </row>
    <row r="43" ht="21.75" customHeight="1"/>
    <row r="44" ht="21.75" customHeight="1"/>
    <row r="45" ht="21.75" customHeight="1"/>
    <row r="46" ht="21.75" customHeight="1"/>
    <row r="47" ht="21.75" customHeight="1"/>
    <row r="48" spans="1:4" s="365" customFormat="1" ht="21.75" customHeight="1">
      <c r="A48" s="366"/>
      <c r="B48" s="366"/>
      <c r="C48" s="366"/>
      <c r="D48" s="366"/>
    </row>
    <row r="49" ht="21.75" customHeight="1"/>
    <row r="51" spans="1:4" s="365" customFormat="1" ht="19.5" customHeight="1">
      <c r="A51" s="366"/>
      <c r="B51" s="366"/>
      <c r="C51" s="366"/>
      <c r="D51" s="366"/>
    </row>
  </sheetData>
  <sheetProtection/>
  <protectedRanges>
    <protectedRange sqref="D33 D37" name="区域2"/>
    <protectedRange sqref="B24 B5:B20" name="区域1_1"/>
    <protectedRange sqref="B33:B39" name="区域1_2"/>
    <protectedRange sqref="D34:D36" name="区域2_1"/>
    <protectedRange sqref="D13:D18" name="区域1"/>
  </protectedRanges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B43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9.5" customHeight="1"/>
  <cols>
    <col min="1" max="1" width="37.50390625" style="366" customWidth="1"/>
    <col min="2" max="2" width="33.625" style="366" customWidth="1"/>
    <col min="3" max="16384" width="9.00390625" style="366" customWidth="1"/>
  </cols>
  <sheetData>
    <row r="1" s="362" customFormat="1" ht="19.5" customHeight="1">
      <c r="A1" s="85" t="s">
        <v>669</v>
      </c>
    </row>
    <row r="2" spans="1:2" s="363" customFormat="1" ht="48.75" customHeight="1">
      <c r="A2" s="367" t="s">
        <v>670</v>
      </c>
      <c r="B2" s="367"/>
    </row>
    <row r="3" ht="18" customHeight="1">
      <c r="B3" s="369" t="s">
        <v>2</v>
      </c>
    </row>
    <row r="4" spans="1:2" ht="18" customHeight="1">
      <c r="A4" s="370" t="s">
        <v>3</v>
      </c>
      <c r="B4" s="370" t="s">
        <v>4</v>
      </c>
    </row>
    <row r="5" spans="1:2" ht="18" customHeight="1">
      <c r="A5" s="323" t="s">
        <v>617</v>
      </c>
      <c r="B5" s="382"/>
    </row>
    <row r="6" spans="1:2" ht="18" customHeight="1">
      <c r="A6" s="323" t="s">
        <v>618</v>
      </c>
      <c r="B6" s="373"/>
    </row>
    <row r="7" spans="1:2" ht="18" customHeight="1">
      <c r="A7" s="323" t="s">
        <v>620</v>
      </c>
      <c r="B7" s="373">
        <v>0</v>
      </c>
    </row>
    <row r="8" spans="1:2" ht="18" customHeight="1">
      <c r="A8" s="323" t="s">
        <v>622</v>
      </c>
      <c r="B8" s="373"/>
    </row>
    <row r="9" spans="1:2" ht="18" customHeight="1">
      <c r="A9" s="323" t="s">
        <v>623</v>
      </c>
      <c r="B9" s="373">
        <v>17847</v>
      </c>
    </row>
    <row r="10" spans="1:2" ht="18" customHeight="1">
      <c r="A10" s="323" t="s">
        <v>625</v>
      </c>
      <c r="B10" s="373">
        <v>10368</v>
      </c>
    </row>
    <row r="11" spans="1:2" ht="18" customHeight="1">
      <c r="A11" s="323" t="s">
        <v>627</v>
      </c>
      <c r="B11" s="373">
        <v>1062019</v>
      </c>
    </row>
    <row r="12" spans="1:2" ht="18" customHeight="1">
      <c r="A12" s="383" t="s">
        <v>628</v>
      </c>
      <c r="B12" s="373"/>
    </row>
    <row r="13" spans="1:2" ht="18" customHeight="1">
      <c r="A13" s="323" t="s">
        <v>630</v>
      </c>
      <c r="B13" s="373">
        <v>0</v>
      </c>
    </row>
    <row r="14" spans="1:2" ht="18" customHeight="1">
      <c r="A14" s="323" t="s">
        <v>632</v>
      </c>
      <c r="B14" s="373">
        <v>65275</v>
      </c>
    </row>
    <row r="15" spans="1:2" ht="18" customHeight="1">
      <c r="A15" s="323" t="s">
        <v>634</v>
      </c>
      <c r="B15" s="373"/>
    </row>
    <row r="16" spans="1:2" ht="18" customHeight="1">
      <c r="A16" s="323" t="s">
        <v>636</v>
      </c>
      <c r="B16" s="373"/>
    </row>
    <row r="17" spans="1:2" ht="18" customHeight="1">
      <c r="A17" s="323" t="s">
        <v>638</v>
      </c>
      <c r="B17" s="373"/>
    </row>
    <row r="18" spans="1:2" ht="18" customHeight="1">
      <c r="A18" s="323" t="s">
        <v>640</v>
      </c>
      <c r="B18" s="373">
        <v>9485</v>
      </c>
    </row>
    <row r="19" spans="1:2" ht="18" customHeight="1">
      <c r="A19" s="323" t="s">
        <v>642</v>
      </c>
      <c r="B19" s="373"/>
    </row>
    <row r="20" spans="1:2" ht="18" customHeight="1">
      <c r="A20" s="323" t="s">
        <v>643</v>
      </c>
      <c r="B20" s="373">
        <v>23165</v>
      </c>
    </row>
    <row r="21" spans="1:2" ht="18" customHeight="1">
      <c r="A21" s="380"/>
      <c r="B21" s="380"/>
    </row>
    <row r="22" spans="1:2" ht="18" customHeight="1">
      <c r="A22" s="376" t="s">
        <v>650</v>
      </c>
      <c r="B22" s="375">
        <v>1188159</v>
      </c>
    </row>
    <row r="23" spans="1:2" s="41" customFormat="1" ht="18" customHeight="1">
      <c r="A23" s="377" t="s">
        <v>652</v>
      </c>
      <c r="B23" s="375">
        <v>278925</v>
      </c>
    </row>
    <row r="24" spans="1:2" s="41" customFormat="1" ht="18" customHeight="1">
      <c r="A24" s="377" t="s">
        <v>654</v>
      </c>
      <c r="B24" s="375">
        <v>30699</v>
      </c>
    </row>
    <row r="25" spans="1:2" s="41" customFormat="1" ht="18" customHeight="1">
      <c r="A25" s="377" t="s">
        <v>656</v>
      </c>
      <c r="B25" s="375">
        <v>30699</v>
      </c>
    </row>
    <row r="26" spans="1:2" s="41" customFormat="1" ht="18" customHeight="1">
      <c r="A26" s="377" t="s">
        <v>658</v>
      </c>
      <c r="B26" s="375"/>
    </row>
    <row r="27" spans="1:2" s="41" customFormat="1" ht="18" customHeight="1">
      <c r="A27" s="377" t="s">
        <v>660</v>
      </c>
      <c r="B27" s="375">
        <v>191806</v>
      </c>
    </row>
    <row r="28" spans="1:2" s="41" customFormat="1" ht="18" customHeight="1">
      <c r="A28" s="377" t="s">
        <v>662</v>
      </c>
      <c r="B28" s="375">
        <v>56420</v>
      </c>
    </row>
    <row r="29" spans="1:2" s="41" customFormat="1" ht="18" customHeight="1">
      <c r="A29" s="377" t="s">
        <v>664</v>
      </c>
      <c r="B29" s="375">
        <v>0</v>
      </c>
    </row>
    <row r="30" spans="1:2" s="41" customFormat="1" ht="18" customHeight="1">
      <c r="A30" s="378" t="s">
        <v>666</v>
      </c>
      <c r="B30" s="375">
        <v>0</v>
      </c>
    </row>
    <row r="31" spans="1:2" s="41" customFormat="1" ht="18" customHeight="1">
      <c r="A31" s="378" t="s">
        <v>668</v>
      </c>
      <c r="B31" s="375"/>
    </row>
    <row r="32" spans="1:2" ht="18" customHeight="1">
      <c r="A32" s="376" t="s">
        <v>70</v>
      </c>
      <c r="B32" s="375">
        <v>1467084</v>
      </c>
    </row>
    <row r="33" ht="21.75" customHeight="1"/>
    <row r="34" ht="21.75" customHeight="1">
      <c r="B34" s="384"/>
    </row>
    <row r="35" ht="21.75" customHeight="1"/>
    <row r="36" ht="21.75" customHeight="1"/>
    <row r="37" ht="21.75" customHeight="1"/>
    <row r="38" ht="21.75" customHeight="1"/>
    <row r="39" ht="21.75" customHeight="1"/>
    <row r="40" spans="1:2" s="365" customFormat="1" ht="21.75" customHeight="1">
      <c r="A40" s="366"/>
      <c r="B40" s="366"/>
    </row>
    <row r="41" ht="21.75" customHeight="1"/>
    <row r="43" spans="1:2" s="365" customFormat="1" ht="19.5" customHeight="1">
      <c r="A43" s="366"/>
      <c r="B43" s="366"/>
    </row>
  </sheetData>
  <sheetProtection/>
  <protectedRanges>
    <protectedRange sqref="B5:B20" name="区域1_1"/>
    <protectedRange sqref="B25:B31" name="区域1_2"/>
  </protectedRanges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showZeros="0" workbookViewId="0" topLeftCell="A1">
      <pane xSplit="1" ySplit="4" topLeftCell="B5" activePane="bottomRight" state="frozen"/>
      <selection pane="bottomRight" activeCell="E17" sqref="E17"/>
    </sheetView>
  </sheetViews>
  <sheetFormatPr defaultColWidth="9.00390625" defaultRowHeight="14.25"/>
  <cols>
    <col min="1" max="1" width="38.125" style="325" customWidth="1"/>
    <col min="2" max="2" width="33.625" style="560" customWidth="1"/>
    <col min="3" max="16384" width="9.00390625" style="325" customWidth="1"/>
  </cols>
  <sheetData>
    <row r="1" spans="1:2" s="524" customFormat="1" ht="19.5" customHeight="1">
      <c r="A1" s="85" t="s">
        <v>73</v>
      </c>
      <c r="B1" s="561"/>
    </row>
    <row r="2" spans="1:2" s="324" customFormat="1" ht="48.75" customHeight="1">
      <c r="A2" s="528" t="s">
        <v>74</v>
      </c>
      <c r="B2" s="528"/>
    </row>
    <row r="3" ht="21" customHeight="1">
      <c r="B3" s="560" t="s">
        <v>2</v>
      </c>
    </row>
    <row r="4" spans="1:2" ht="29.25" customHeight="1">
      <c r="A4" s="330" t="s">
        <v>3</v>
      </c>
      <c r="B4" s="562" t="s">
        <v>4</v>
      </c>
    </row>
    <row r="5" spans="1:2" ht="25.5" customHeight="1">
      <c r="A5" s="563" t="s">
        <v>6</v>
      </c>
      <c r="B5" s="564">
        <f>B6+B22</f>
        <v>2438980</v>
      </c>
    </row>
    <row r="6" spans="1:2" ht="25.5" customHeight="1">
      <c r="A6" s="377" t="s">
        <v>8</v>
      </c>
      <c r="B6" s="564">
        <f>SUM(B7:B21)</f>
        <v>1785140</v>
      </c>
    </row>
    <row r="7" spans="1:2" ht="25.5" customHeight="1">
      <c r="A7" s="535" t="s">
        <v>10</v>
      </c>
      <c r="B7" s="373">
        <v>738637</v>
      </c>
    </row>
    <row r="8" spans="1:2" ht="25.5" customHeight="1">
      <c r="A8" s="535" t="s">
        <v>12</v>
      </c>
      <c r="B8" s="373">
        <v>195467</v>
      </c>
    </row>
    <row r="9" spans="1:2" ht="25.5" customHeight="1">
      <c r="A9" s="535" t="s">
        <v>14</v>
      </c>
      <c r="B9" s="373">
        <v>44319</v>
      </c>
    </row>
    <row r="10" spans="1:2" ht="25.5" customHeight="1">
      <c r="A10" s="535" t="s">
        <v>16</v>
      </c>
      <c r="B10" s="373">
        <v>149689</v>
      </c>
    </row>
    <row r="11" spans="1:2" ht="25.5" customHeight="1">
      <c r="A11" s="535" t="s">
        <v>18</v>
      </c>
      <c r="B11" s="373">
        <v>99194</v>
      </c>
    </row>
    <row r="12" spans="1:2" ht="25.5" customHeight="1">
      <c r="A12" s="535" t="s">
        <v>20</v>
      </c>
      <c r="B12" s="373">
        <v>42425</v>
      </c>
    </row>
    <row r="13" spans="1:2" ht="25.5" customHeight="1">
      <c r="A13" s="535" t="s">
        <v>22</v>
      </c>
      <c r="B13" s="373">
        <v>31861</v>
      </c>
    </row>
    <row r="14" spans="1:2" ht="25.5" customHeight="1">
      <c r="A14" s="535" t="s">
        <v>24</v>
      </c>
      <c r="B14" s="373">
        <v>127551</v>
      </c>
    </row>
    <row r="15" spans="1:2" ht="25.5" customHeight="1">
      <c r="A15" s="535" t="s">
        <v>26</v>
      </c>
      <c r="B15" s="373">
        <v>46883</v>
      </c>
    </row>
    <row r="16" spans="1:2" ht="25.5" customHeight="1">
      <c r="A16" s="535" t="s">
        <v>28</v>
      </c>
      <c r="B16" s="373">
        <v>28966</v>
      </c>
    </row>
    <row r="17" spans="1:2" ht="25.5" customHeight="1">
      <c r="A17" s="535" t="s">
        <v>30</v>
      </c>
      <c r="B17" s="373">
        <v>90136</v>
      </c>
    </row>
    <row r="18" spans="1:2" ht="25.5" customHeight="1">
      <c r="A18" s="535" t="s">
        <v>32</v>
      </c>
      <c r="B18" s="373">
        <v>168595</v>
      </c>
    </row>
    <row r="19" spans="1:2" ht="25.5" customHeight="1">
      <c r="A19" s="535" t="s">
        <v>34</v>
      </c>
      <c r="B19" s="373">
        <v>7952</v>
      </c>
    </row>
    <row r="20" spans="1:2" ht="25.5" customHeight="1">
      <c r="A20" s="535" t="s">
        <v>36</v>
      </c>
      <c r="B20" s="373">
        <v>13195</v>
      </c>
    </row>
    <row r="21" spans="1:2" ht="25.5" customHeight="1">
      <c r="A21" s="535" t="s">
        <v>38</v>
      </c>
      <c r="B21" s="373">
        <v>270</v>
      </c>
    </row>
    <row r="22" spans="1:2" ht="25.5" customHeight="1">
      <c r="A22" s="377" t="s">
        <v>40</v>
      </c>
      <c r="B22" s="373">
        <f>SUM(B23:B30)</f>
        <v>653840</v>
      </c>
    </row>
    <row r="23" spans="1:2" ht="25.5" customHeight="1">
      <c r="A23" s="535" t="s">
        <v>42</v>
      </c>
      <c r="B23" s="373">
        <v>126381</v>
      </c>
    </row>
    <row r="24" spans="1:2" ht="25.5" customHeight="1">
      <c r="A24" s="535" t="s">
        <v>44</v>
      </c>
      <c r="B24" s="373">
        <v>153227</v>
      </c>
    </row>
    <row r="25" spans="1:2" ht="25.5" customHeight="1">
      <c r="A25" s="535" t="s">
        <v>46</v>
      </c>
      <c r="B25" s="373">
        <v>62343</v>
      </c>
    </row>
    <row r="26" spans="1:2" ht="25.5" customHeight="1">
      <c r="A26" s="535" t="s">
        <v>48</v>
      </c>
      <c r="B26" s="373">
        <v>53000</v>
      </c>
    </row>
    <row r="27" spans="1:2" ht="25.5" customHeight="1">
      <c r="A27" s="535" t="s">
        <v>50</v>
      </c>
      <c r="B27" s="373">
        <v>193788</v>
      </c>
    </row>
    <row r="28" spans="1:2" ht="25.5" customHeight="1">
      <c r="A28" s="535" t="s">
        <v>52</v>
      </c>
      <c r="B28" s="373">
        <v>4503</v>
      </c>
    </row>
    <row r="29" spans="1:2" ht="25.5" customHeight="1">
      <c r="A29" s="535" t="s">
        <v>54</v>
      </c>
      <c r="B29" s="373">
        <v>29864</v>
      </c>
    </row>
    <row r="30" spans="1:2" ht="25.5" customHeight="1">
      <c r="A30" s="535" t="s">
        <v>55</v>
      </c>
      <c r="B30" s="373">
        <v>30734</v>
      </c>
    </row>
    <row r="31" spans="1:2" ht="25.5" customHeight="1">
      <c r="A31" s="563" t="s">
        <v>56</v>
      </c>
      <c r="B31" s="373">
        <f>SUM(B32:B34)</f>
        <v>1571689</v>
      </c>
    </row>
    <row r="32" spans="1:2" ht="25.5" customHeight="1">
      <c r="A32" s="535" t="s">
        <v>58</v>
      </c>
      <c r="B32" s="373">
        <v>118693</v>
      </c>
    </row>
    <row r="33" spans="1:2" ht="25.5" customHeight="1">
      <c r="A33" s="535" t="s">
        <v>60</v>
      </c>
      <c r="B33" s="373">
        <f>1426949+4421</f>
        <v>1431370</v>
      </c>
    </row>
    <row r="34" spans="1:2" ht="25.5" customHeight="1">
      <c r="A34" s="535" t="s">
        <v>62</v>
      </c>
      <c r="B34" s="373">
        <v>21626</v>
      </c>
    </row>
    <row r="35" spans="1:2" ht="25.5" customHeight="1">
      <c r="A35" s="563" t="s">
        <v>64</v>
      </c>
      <c r="B35" s="373">
        <v>80265</v>
      </c>
    </row>
    <row r="36" spans="1:2" ht="25.5" customHeight="1">
      <c r="A36" s="563" t="s">
        <v>66</v>
      </c>
      <c r="B36" s="373"/>
    </row>
    <row r="37" spans="1:2" ht="25.5" customHeight="1">
      <c r="A37" s="563" t="s">
        <v>68</v>
      </c>
      <c r="B37" s="373">
        <f>99434-5007-4421</f>
        <v>90006</v>
      </c>
    </row>
    <row r="38" spans="1:2" ht="25.5" customHeight="1">
      <c r="A38" s="563" t="s">
        <v>69</v>
      </c>
      <c r="B38" s="373">
        <v>24426</v>
      </c>
    </row>
    <row r="39" spans="1:2" ht="25.5" customHeight="1">
      <c r="A39" s="565"/>
      <c r="B39" s="373"/>
    </row>
    <row r="40" spans="1:2" ht="25.5" customHeight="1">
      <c r="A40" s="559" t="s">
        <v>70</v>
      </c>
      <c r="B40" s="373">
        <f>B38+B37+B31+B5+B35</f>
        <v>4205366</v>
      </c>
    </row>
    <row r="41" spans="1:2" ht="25.5" customHeight="1">
      <c r="A41" s="566"/>
      <c r="B41" s="566"/>
    </row>
    <row r="42" ht="19.5" customHeight="1"/>
  </sheetData>
  <sheetProtection/>
  <mergeCells count="2">
    <mergeCell ref="A2:B2"/>
    <mergeCell ref="A41:B41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9.5" customHeight="1"/>
  <cols>
    <col min="1" max="1" width="51.25390625" style="366" customWidth="1"/>
    <col min="2" max="2" width="20.25390625" style="366" customWidth="1"/>
    <col min="3" max="16384" width="9.00390625" style="366" customWidth="1"/>
  </cols>
  <sheetData>
    <row r="1" s="362" customFormat="1" ht="19.5" customHeight="1">
      <c r="A1" s="85" t="s">
        <v>671</v>
      </c>
    </row>
    <row r="2" spans="1:2" s="363" customFormat="1" ht="48.75" customHeight="1">
      <c r="A2" s="367" t="s">
        <v>672</v>
      </c>
      <c r="B2" s="367"/>
    </row>
    <row r="3" spans="1:2" ht="22.5" customHeight="1">
      <c r="A3" s="368"/>
      <c r="B3" s="369" t="s">
        <v>2</v>
      </c>
    </row>
    <row r="4" spans="1:2" ht="22.5" customHeight="1">
      <c r="A4" s="370" t="s">
        <v>3</v>
      </c>
      <c r="B4" s="370" t="s">
        <v>5</v>
      </c>
    </row>
    <row r="5" spans="1:2" ht="22.5" customHeight="1">
      <c r="A5" s="371" t="s">
        <v>19</v>
      </c>
      <c r="B5" s="372">
        <v>2</v>
      </c>
    </row>
    <row r="6" spans="1:2" ht="22.5" customHeight="1">
      <c r="A6" s="371" t="s">
        <v>619</v>
      </c>
      <c r="B6" s="373">
        <v>2</v>
      </c>
    </row>
    <row r="7" spans="1:2" ht="22.5" customHeight="1">
      <c r="A7" s="374" t="s">
        <v>621</v>
      </c>
      <c r="B7" s="373"/>
    </row>
    <row r="8" spans="1:2" ht="22.5" customHeight="1">
      <c r="A8" s="371" t="s">
        <v>21</v>
      </c>
      <c r="B8" s="372">
        <v>16027</v>
      </c>
    </row>
    <row r="9" spans="1:2" ht="22.5" customHeight="1">
      <c r="A9" s="371" t="s">
        <v>624</v>
      </c>
      <c r="B9" s="373">
        <v>15595</v>
      </c>
    </row>
    <row r="10" spans="1:2" ht="22.5" customHeight="1">
      <c r="A10" s="371" t="s">
        <v>626</v>
      </c>
      <c r="B10" s="371">
        <v>432</v>
      </c>
    </row>
    <row r="11" spans="1:2" ht="22.5" customHeight="1">
      <c r="A11" s="371" t="s">
        <v>27</v>
      </c>
      <c r="B11" s="372">
        <v>1093506</v>
      </c>
    </row>
    <row r="12" spans="1:2" ht="22.5" customHeight="1">
      <c r="A12" s="371" t="s">
        <v>629</v>
      </c>
      <c r="B12" s="373">
        <v>908675</v>
      </c>
    </row>
    <row r="13" spans="1:2" ht="22.5" customHeight="1">
      <c r="A13" s="371" t="s">
        <v>631</v>
      </c>
      <c r="B13" s="373">
        <v>15957</v>
      </c>
    </row>
    <row r="14" spans="1:2" ht="22.5" customHeight="1">
      <c r="A14" s="371" t="s">
        <v>633</v>
      </c>
      <c r="B14" s="373">
        <v>6524</v>
      </c>
    </row>
    <row r="15" spans="1:2" ht="22.5" customHeight="1">
      <c r="A15" s="371" t="s">
        <v>635</v>
      </c>
      <c r="B15" s="373">
        <v>57895</v>
      </c>
    </row>
    <row r="16" spans="1:2" ht="22.5" customHeight="1">
      <c r="A16" s="371" t="s">
        <v>637</v>
      </c>
      <c r="B16" s="373">
        <v>9649</v>
      </c>
    </row>
    <row r="17" spans="1:2" ht="22.5" customHeight="1">
      <c r="A17" s="371" t="s">
        <v>639</v>
      </c>
      <c r="B17" s="373">
        <v>56864</v>
      </c>
    </row>
    <row r="18" spans="1:2" ht="22.5" customHeight="1">
      <c r="A18" s="371" t="s">
        <v>641</v>
      </c>
      <c r="B18" s="373">
        <v>37942</v>
      </c>
    </row>
    <row r="19" spans="1:2" ht="22.5" customHeight="1">
      <c r="A19" s="371" t="s">
        <v>29</v>
      </c>
      <c r="B19" s="372">
        <v>2373</v>
      </c>
    </row>
    <row r="20" spans="1:2" ht="22.5" customHeight="1">
      <c r="A20" s="374" t="s">
        <v>644</v>
      </c>
      <c r="B20" s="373">
        <v>2373</v>
      </c>
    </row>
    <row r="21" spans="1:2" ht="22.5" customHeight="1">
      <c r="A21" s="374" t="s">
        <v>645</v>
      </c>
      <c r="B21" s="373">
        <v>0</v>
      </c>
    </row>
    <row r="22" spans="1:2" s="364" customFormat="1" ht="22.5" customHeight="1">
      <c r="A22" s="371" t="s">
        <v>31</v>
      </c>
      <c r="B22" s="372">
        <v>0</v>
      </c>
    </row>
    <row r="23" spans="1:2" s="364" customFormat="1" ht="22.5" customHeight="1">
      <c r="A23" s="374" t="s">
        <v>646</v>
      </c>
      <c r="B23" s="373">
        <v>0</v>
      </c>
    </row>
    <row r="24" spans="1:2" ht="22.5" customHeight="1">
      <c r="A24" s="371" t="s">
        <v>49</v>
      </c>
      <c r="B24" s="372">
        <v>55423</v>
      </c>
    </row>
    <row r="25" spans="1:2" ht="22.5" customHeight="1">
      <c r="A25" s="374" t="s">
        <v>647</v>
      </c>
      <c r="B25" s="375">
        <v>49178</v>
      </c>
    </row>
    <row r="26" spans="1:2" ht="22.5" customHeight="1">
      <c r="A26" s="374" t="s">
        <v>648</v>
      </c>
      <c r="B26" s="375">
        <v>6245</v>
      </c>
    </row>
    <row r="27" spans="1:2" ht="22.5" customHeight="1">
      <c r="A27" s="305" t="s">
        <v>649</v>
      </c>
      <c r="B27" s="375">
        <v>0</v>
      </c>
    </row>
    <row r="28" spans="1:2" ht="22.5" customHeight="1">
      <c r="A28" s="371" t="s">
        <v>51</v>
      </c>
      <c r="B28" s="375">
        <v>84489</v>
      </c>
    </row>
    <row r="29" spans="1:2" ht="22.5" customHeight="1">
      <c r="A29" s="371" t="s">
        <v>53</v>
      </c>
      <c r="B29" s="375">
        <v>250</v>
      </c>
    </row>
    <row r="30" spans="1:2" ht="22.5" customHeight="1">
      <c r="A30" s="376" t="s">
        <v>651</v>
      </c>
      <c r="B30" s="375">
        <v>1252070</v>
      </c>
    </row>
    <row r="31" spans="1:3" s="41" customFormat="1" ht="22.5" customHeight="1">
      <c r="A31" s="377" t="s">
        <v>653</v>
      </c>
      <c r="B31" s="375">
        <v>215014</v>
      </c>
      <c r="C31" s="325"/>
    </row>
    <row r="32" spans="1:3" s="41" customFormat="1" ht="22.5" customHeight="1">
      <c r="A32" s="377" t="s">
        <v>655</v>
      </c>
      <c r="B32" s="375">
        <v>0</v>
      </c>
      <c r="C32" s="325"/>
    </row>
    <row r="33" spans="1:2" s="41" customFormat="1" ht="22.5" customHeight="1">
      <c r="A33" s="377" t="s">
        <v>657</v>
      </c>
      <c r="B33" s="375">
        <v>0</v>
      </c>
    </row>
    <row r="34" spans="1:2" s="41" customFormat="1" ht="22.5" customHeight="1">
      <c r="A34" s="377" t="s">
        <v>659</v>
      </c>
      <c r="B34" s="375"/>
    </row>
    <row r="35" spans="1:2" s="41" customFormat="1" ht="22.5" customHeight="1">
      <c r="A35" s="377" t="s">
        <v>661</v>
      </c>
      <c r="B35" s="375">
        <v>28000</v>
      </c>
    </row>
    <row r="36" spans="1:2" s="41" customFormat="1" ht="22.5" customHeight="1">
      <c r="A36" s="377" t="s">
        <v>663</v>
      </c>
      <c r="B36" s="375">
        <v>28516</v>
      </c>
    </row>
    <row r="37" spans="1:2" s="41" customFormat="1" ht="22.5" customHeight="1">
      <c r="A37" s="378" t="s">
        <v>665</v>
      </c>
      <c r="B37" s="375">
        <v>0</v>
      </c>
    </row>
    <row r="38" spans="1:2" s="41" customFormat="1" ht="22.5" customHeight="1">
      <c r="A38" s="379" t="s">
        <v>667</v>
      </c>
      <c r="B38" s="375">
        <v>158498</v>
      </c>
    </row>
    <row r="39" spans="1:2" s="41" customFormat="1" ht="22.5" customHeight="1">
      <c r="A39" s="380"/>
      <c r="B39" s="380"/>
    </row>
    <row r="40" spans="1:2" ht="22.5" customHeight="1">
      <c r="A40" s="376" t="s">
        <v>71</v>
      </c>
      <c r="B40" s="373">
        <v>1467084</v>
      </c>
    </row>
    <row r="41" ht="21.75" customHeight="1">
      <c r="B41" s="381"/>
    </row>
    <row r="42" ht="21.75" customHeight="1">
      <c r="B42" s="381"/>
    </row>
    <row r="43" ht="21.75" customHeight="1"/>
    <row r="44" ht="21.75" customHeight="1"/>
    <row r="45" ht="21.75" customHeight="1"/>
    <row r="46" ht="21.75" customHeight="1"/>
    <row r="47" ht="21.75" customHeight="1"/>
    <row r="48" spans="1:2" s="365" customFormat="1" ht="21.75" customHeight="1">
      <c r="A48" s="366"/>
      <c r="B48" s="366"/>
    </row>
    <row r="49" ht="21.75" customHeight="1"/>
    <row r="51" spans="1:2" s="365" customFormat="1" ht="19.5" customHeight="1">
      <c r="A51" s="366"/>
      <c r="B51" s="366"/>
    </row>
  </sheetData>
  <sheetProtection/>
  <protectedRanges>
    <protectedRange sqref="B33 B37" name="区域2"/>
    <protectedRange sqref="B34:B36" name="区域2_1"/>
    <protectedRange sqref="B13:B18" name="区域1"/>
  </protectedRanges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workbookViewId="0" topLeftCell="A1">
      <pane xSplit="2" ySplit="6" topLeftCell="C7" activePane="bottomRight" state="frozen"/>
      <selection pane="bottomRight" activeCell="A1" sqref="A1"/>
    </sheetView>
  </sheetViews>
  <sheetFormatPr defaultColWidth="9.125" defaultRowHeight="14.25"/>
  <cols>
    <col min="1" max="1" width="23.50390625" style="351" customWidth="1"/>
    <col min="2" max="2" width="12.00390625" style="352" customWidth="1"/>
    <col min="3" max="3" width="23.50390625" style="351" customWidth="1"/>
    <col min="4" max="4" width="12.00390625" style="352" customWidth="1"/>
    <col min="5" max="243" width="9.125" style="352" customWidth="1"/>
    <col min="244" max="16384" width="9.125" style="352" customWidth="1"/>
  </cols>
  <sheetData>
    <row r="1" spans="1:3" s="348" customFormat="1" ht="19.5" customHeight="1">
      <c r="A1" s="211" t="s">
        <v>673</v>
      </c>
      <c r="C1" s="353"/>
    </row>
    <row r="2" spans="1:4" s="349" customFormat="1" ht="48.75" customHeight="1">
      <c r="A2" s="354" t="s">
        <v>674</v>
      </c>
      <c r="B2" s="354"/>
      <c r="C2" s="354"/>
      <c r="D2" s="354"/>
    </row>
    <row r="3" spans="2:5" ht="33.75" customHeight="1">
      <c r="B3" s="339"/>
      <c r="C3" s="355"/>
      <c r="D3" s="339" t="s">
        <v>130</v>
      </c>
      <c r="E3" s="356"/>
    </row>
    <row r="4" spans="1:4" ht="33.75" customHeight="1">
      <c r="A4" s="357" t="s">
        <v>675</v>
      </c>
      <c r="B4" s="358" t="s">
        <v>4</v>
      </c>
      <c r="C4" s="357" t="s">
        <v>675</v>
      </c>
      <c r="D4" s="358" t="s">
        <v>5</v>
      </c>
    </row>
    <row r="5" spans="1:4" ht="33.75" customHeight="1">
      <c r="A5" s="359" t="s">
        <v>676</v>
      </c>
      <c r="B5" s="360">
        <v>417404</v>
      </c>
      <c r="C5" s="359" t="s">
        <v>677</v>
      </c>
      <c r="D5" s="360">
        <f>354284-97</f>
        <v>354187</v>
      </c>
    </row>
    <row r="6" spans="1:4" ht="33.75" customHeight="1">
      <c r="A6" s="359" t="s">
        <v>678</v>
      </c>
      <c r="B6" s="360">
        <v>30699</v>
      </c>
      <c r="C6" s="359" t="s">
        <v>679</v>
      </c>
      <c r="D6" s="360">
        <v>97</v>
      </c>
    </row>
    <row r="7" spans="1:4" ht="33.75" customHeight="1">
      <c r="A7" s="359" t="s">
        <v>680</v>
      </c>
      <c r="B7" s="360">
        <v>22266</v>
      </c>
      <c r="C7" s="359" t="s">
        <v>681</v>
      </c>
      <c r="D7" s="360">
        <v>30602</v>
      </c>
    </row>
    <row r="8" spans="1:4" ht="33.75" customHeight="1">
      <c r="A8" s="359" t="s">
        <v>682</v>
      </c>
      <c r="B8" s="360"/>
      <c r="C8" s="359" t="s">
        <v>683</v>
      </c>
      <c r="D8" s="360"/>
    </row>
    <row r="9" spans="1:4" ht="33.75" customHeight="1">
      <c r="A9" s="359" t="s">
        <v>684</v>
      </c>
      <c r="B9" s="360"/>
      <c r="C9" s="359" t="s">
        <v>685</v>
      </c>
      <c r="D9" s="360"/>
    </row>
    <row r="10" spans="1:4" s="350" customFormat="1" ht="33.75" customHeight="1">
      <c r="A10" s="359" t="s">
        <v>686</v>
      </c>
      <c r="B10" s="360"/>
      <c r="C10" s="359" t="s">
        <v>687</v>
      </c>
      <c r="D10" s="360">
        <v>85483</v>
      </c>
    </row>
    <row r="11" spans="1:4" ht="33.75" customHeight="1">
      <c r="A11" s="359"/>
      <c r="B11" s="360"/>
      <c r="C11" s="359"/>
      <c r="D11" s="360"/>
    </row>
    <row r="12" spans="1:4" ht="33.75" customHeight="1">
      <c r="A12" s="359"/>
      <c r="B12" s="360"/>
      <c r="C12" s="359"/>
      <c r="D12" s="360"/>
    </row>
    <row r="13" spans="1:4" ht="33.75" customHeight="1">
      <c r="A13" s="357" t="s">
        <v>70</v>
      </c>
      <c r="B13" s="360">
        <f>SUM(B5:B12)</f>
        <v>470369</v>
      </c>
      <c r="C13" s="357" t="s">
        <v>71</v>
      </c>
      <c r="D13" s="360">
        <f>SUM(D5:D12)</f>
        <v>470369</v>
      </c>
    </row>
    <row r="15" ht="12.75">
      <c r="C15" s="361">
        <f>B13-D13</f>
        <v>0</v>
      </c>
    </row>
    <row r="16" ht="12.75">
      <c r="C16" s="361">
        <f>B13-D6-D7-B10</f>
        <v>439670</v>
      </c>
    </row>
    <row r="17" ht="12.75">
      <c r="C17" s="361"/>
    </row>
  </sheetData>
  <sheetProtection/>
  <protectedRanges>
    <protectedRange password="C433" sqref="C38" name="区域3"/>
    <protectedRange sqref="D32:D37" name="区域2"/>
    <protectedRange sqref="B32:B38" name="区域1"/>
    <protectedRange sqref="B11:B13 D13" name="区域1_1"/>
    <protectedRange sqref="D14:D16" name="区域2_1_1"/>
    <protectedRange sqref="D25:D27" name="区域2_2"/>
  </protectedRanges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workbookViewId="0" topLeftCell="A1">
      <pane xSplit="2" ySplit="6" topLeftCell="C7" activePane="bottomRight" state="frozen"/>
      <selection pane="bottomRight" activeCell="A1" sqref="A1"/>
    </sheetView>
  </sheetViews>
  <sheetFormatPr defaultColWidth="9.125" defaultRowHeight="14.25"/>
  <cols>
    <col min="1" max="1" width="41.375" style="336" customWidth="1"/>
    <col min="2" max="2" width="30.125" style="336" customWidth="1"/>
    <col min="3" max="246" width="9.125" style="336" customWidth="1"/>
    <col min="247" max="16384" width="9.125" style="336" customWidth="1"/>
  </cols>
  <sheetData>
    <row r="1" spans="1:2" s="333" customFormat="1" ht="19.5" customHeight="1">
      <c r="A1" s="85" t="s">
        <v>688</v>
      </c>
      <c r="B1" s="347"/>
    </row>
    <row r="2" spans="1:2" s="334" customFormat="1" ht="48.75" customHeight="1">
      <c r="A2" s="337" t="s">
        <v>689</v>
      </c>
      <c r="B2" s="337"/>
    </row>
    <row r="3" spans="2:6" s="335" customFormat="1" ht="21" customHeight="1">
      <c r="B3" s="339" t="s">
        <v>130</v>
      </c>
      <c r="C3" s="340"/>
      <c r="D3" s="340"/>
      <c r="E3" s="338"/>
      <c r="F3" s="338"/>
    </row>
    <row r="4" spans="1:2" s="335" customFormat="1" ht="32.25" customHeight="1">
      <c r="A4" s="341" t="s">
        <v>675</v>
      </c>
      <c r="B4" s="342" t="s">
        <v>94</v>
      </c>
    </row>
    <row r="5" spans="1:2" s="335" customFormat="1" ht="32.25" customHeight="1">
      <c r="A5" s="343" t="s">
        <v>676</v>
      </c>
      <c r="B5" s="344">
        <v>417404</v>
      </c>
    </row>
    <row r="6" spans="1:4" s="335" customFormat="1" ht="32.25" customHeight="1">
      <c r="A6" s="343" t="s">
        <v>678</v>
      </c>
      <c r="B6" s="344">
        <v>30699</v>
      </c>
      <c r="D6" s="346"/>
    </row>
    <row r="7" spans="1:4" s="335" customFormat="1" ht="32.25" customHeight="1">
      <c r="A7" s="343" t="s">
        <v>680</v>
      </c>
      <c r="B7" s="344">
        <v>22266</v>
      </c>
      <c r="D7" s="346"/>
    </row>
    <row r="8" spans="1:4" s="335" customFormat="1" ht="32.25" customHeight="1">
      <c r="A8" s="343" t="s">
        <v>682</v>
      </c>
      <c r="B8" s="344"/>
      <c r="D8" s="346"/>
    </row>
    <row r="9" spans="1:2" s="335" customFormat="1" ht="32.25" customHeight="1">
      <c r="A9" s="343" t="s">
        <v>684</v>
      </c>
      <c r="B9" s="344"/>
    </row>
    <row r="10" spans="1:2" s="335" customFormat="1" ht="32.25" customHeight="1">
      <c r="A10" s="343" t="s">
        <v>686</v>
      </c>
      <c r="B10" s="344"/>
    </row>
    <row r="11" spans="1:2" s="335" customFormat="1" ht="32.25" customHeight="1">
      <c r="A11" s="343"/>
      <c r="B11" s="344"/>
    </row>
    <row r="12" spans="1:2" s="335" customFormat="1" ht="32.25" customHeight="1">
      <c r="A12" s="343"/>
      <c r="B12" s="344"/>
    </row>
    <row r="13" spans="1:2" s="335" customFormat="1" ht="32.25" customHeight="1">
      <c r="A13" s="341" t="s">
        <v>70</v>
      </c>
      <c r="B13" s="344">
        <f>SUM(B5:B12)</f>
        <v>470369</v>
      </c>
    </row>
    <row r="14" s="335" customFormat="1" ht="12.75"/>
    <row r="15" s="335" customFormat="1" ht="12.75"/>
    <row r="16" s="335" customFormat="1" ht="12.75"/>
    <row r="17" s="335" customFormat="1" ht="12.75"/>
    <row r="18" s="335" customFormat="1" ht="12.75"/>
    <row r="19" s="335" customFormat="1" ht="12.75"/>
    <row r="20" s="335" customFormat="1" ht="12.75"/>
    <row r="21" s="335" customFormat="1" ht="12.75"/>
    <row r="22" s="335" customFormat="1" ht="12.75"/>
    <row r="23" s="335" customFormat="1" ht="12.75"/>
    <row r="24" s="335" customFormat="1" ht="12.75"/>
    <row r="25" s="335" customFormat="1" ht="12.75"/>
    <row r="26" s="335" customFormat="1" ht="12.75"/>
    <row r="27" s="335" customFormat="1" ht="12.75"/>
    <row r="28" s="335" customFormat="1" ht="12.75"/>
    <row r="29" s="335" customFormat="1" ht="12.75"/>
    <row r="30" s="335" customFormat="1" ht="12.75"/>
    <row r="31" s="335" customFormat="1" ht="12.75"/>
    <row r="32" s="335" customFormat="1" ht="12.75"/>
    <row r="33" s="335" customFormat="1" ht="12.75"/>
    <row r="34" s="335" customFormat="1" ht="12.75"/>
    <row r="35" s="335" customFormat="1" ht="12.75"/>
    <row r="36" s="335" customFormat="1" ht="12.75"/>
    <row r="37" s="335" customFormat="1" ht="12.75"/>
    <row r="38" s="335" customFormat="1" ht="12.75"/>
    <row r="39" s="335" customFormat="1" ht="12.75"/>
    <row r="40" s="335" customFormat="1" ht="12.75"/>
    <row r="41" s="335" customFormat="1" ht="12.75"/>
    <row r="42" s="335" customFormat="1" ht="12.75"/>
    <row r="43" s="335" customFormat="1" ht="12.75"/>
    <row r="44" s="335" customFormat="1" ht="12.75"/>
    <row r="45" s="335" customFormat="1" ht="12.75"/>
    <row r="46" s="335" customFormat="1" ht="12.75"/>
    <row r="47" s="335" customFormat="1" ht="12.75"/>
    <row r="48" s="335" customFormat="1" ht="12.75"/>
    <row r="49" s="335" customFormat="1" ht="12.75"/>
    <row r="50" s="335" customFormat="1" ht="12.75"/>
    <row r="51" s="335" customFormat="1" ht="12.75"/>
    <row r="52" s="335" customFormat="1" ht="12.75"/>
    <row r="53" s="335" customFormat="1" ht="12.75"/>
    <row r="54" s="335" customFormat="1" ht="12.75"/>
    <row r="55" s="335" customFormat="1" ht="12.75"/>
    <row r="56" s="335" customFormat="1" ht="12.75"/>
    <row r="57" s="335" customFormat="1" ht="12.75"/>
    <row r="58" s="335" customFormat="1" ht="12.75"/>
    <row r="59" s="335" customFormat="1" ht="12.75"/>
    <row r="60" s="335" customFormat="1" ht="12.75"/>
    <row r="61" s="335" customFormat="1" ht="12.75"/>
    <row r="62" s="335" customFormat="1" ht="12.75"/>
    <row r="63" s="335" customFormat="1" ht="12.75"/>
    <row r="64" s="335" customFormat="1" ht="12.75"/>
    <row r="65" s="335" customFormat="1" ht="12.75"/>
    <row r="66" s="335" customFormat="1" ht="12.75"/>
    <row r="67" s="335" customFormat="1" ht="12.75"/>
    <row r="68" s="335" customFormat="1" ht="12.75"/>
    <row r="69" s="335" customFormat="1" ht="12.75"/>
    <row r="70" s="335" customFormat="1" ht="12.75"/>
    <row r="71" s="335" customFormat="1" ht="12.75"/>
    <row r="72" s="335" customFormat="1" ht="12.75"/>
    <row r="73" s="335" customFormat="1" ht="12.75"/>
    <row r="74" s="335" customFormat="1" ht="12.75"/>
    <row r="75" s="335" customFormat="1" ht="12.75"/>
    <row r="76" s="335" customFormat="1" ht="12.75"/>
    <row r="77" s="335" customFormat="1" ht="12.75"/>
    <row r="78" s="335" customFormat="1" ht="12.75"/>
    <row r="79" s="335" customFormat="1" ht="12.75"/>
    <row r="80" s="335" customFormat="1" ht="12.75"/>
    <row r="81" s="335" customFormat="1" ht="12.75"/>
    <row r="82" s="335" customFormat="1" ht="12.75"/>
    <row r="83" s="335" customFormat="1" ht="12.75"/>
    <row r="84" s="335" customFormat="1" ht="12.75"/>
    <row r="85" s="335" customFormat="1" ht="12.75"/>
    <row r="86" s="335" customFormat="1" ht="12.75"/>
    <row r="87" s="335" customFormat="1" ht="12.75"/>
    <row r="88" s="335" customFormat="1" ht="12.75"/>
    <row r="89" s="335" customFormat="1" ht="12.75"/>
    <row r="90" s="335" customFormat="1" ht="12.75"/>
    <row r="91" s="335" customFormat="1" ht="12.75"/>
    <row r="92" s="335" customFormat="1" ht="12.75"/>
    <row r="93" s="335" customFormat="1" ht="12.75"/>
    <row r="94" s="335" customFormat="1" ht="12.75"/>
    <row r="95" s="335" customFormat="1" ht="12.75"/>
    <row r="96" s="335" customFormat="1" ht="12.75"/>
    <row r="97" s="335" customFormat="1" ht="12.75"/>
    <row r="98" s="335" customFormat="1" ht="12.75"/>
    <row r="99" s="335" customFormat="1" ht="12.75"/>
    <row r="100" s="335" customFormat="1" ht="12.75"/>
    <row r="101" s="335" customFormat="1" ht="12.75"/>
    <row r="102" s="335" customFormat="1" ht="12.75"/>
    <row r="103" s="335" customFormat="1" ht="12.75"/>
    <row r="104" s="335" customFormat="1" ht="12.75"/>
    <row r="105" s="335" customFormat="1" ht="12.75"/>
    <row r="106" s="335" customFormat="1" ht="12.75"/>
    <row r="107" s="335" customFormat="1" ht="12.75"/>
    <row r="108" s="335" customFormat="1" ht="12.75"/>
    <row r="109" s="335" customFormat="1" ht="12.75"/>
    <row r="110" s="335" customFormat="1" ht="12.75"/>
    <row r="111" s="335" customFormat="1" ht="12.75"/>
    <row r="112" s="335" customFormat="1" ht="12.75"/>
    <row r="113" s="335" customFormat="1" ht="12.75"/>
    <row r="114" s="335" customFormat="1" ht="12.75"/>
    <row r="115" s="335" customFormat="1" ht="12.75"/>
    <row r="116" s="335" customFormat="1" ht="12.75"/>
    <row r="117" s="335" customFormat="1" ht="12.75"/>
    <row r="118" s="335" customFormat="1" ht="12.75"/>
    <row r="119" s="335" customFormat="1" ht="12.75"/>
    <row r="120" s="335" customFormat="1" ht="12.75"/>
    <row r="121" s="335" customFormat="1" ht="12.75"/>
    <row r="122" s="335" customFormat="1" ht="12.75"/>
    <row r="123" s="335" customFormat="1" ht="12.75"/>
    <row r="124" s="335" customFormat="1" ht="12.75"/>
    <row r="125" s="335" customFormat="1" ht="12.75"/>
    <row r="126" s="335" customFormat="1" ht="12.75"/>
    <row r="127" s="335" customFormat="1" ht="12.75"/>
    <row r="128" s="335" customFormat="1" ht="12.75"/>
    <row r="129" s="335" customFormat="1" ht="12.75"/>
    <row r="130" s="335" customFormat="1" ht="12.75"/>
    <row r="131" s="335" customFormat="1" ht="12.75"/>
    <row r="132" s="335" customFormat="1" ht="12.75"/>
    <row r="133" s="335" customFormat="1" ht="12.75"/>
    <row r="134" s="335" customFormat="1" ht="12.75"/>
    <row r="135" s="335" customFormat="1" ht="12.75"/>
    <row r="136" s="335" customFormat="1" ht="12.75"/>
    <row r="137" s="335" customFormat="1" ht="12.75"/>
    <row r="138" s="335" customFormat="1" ht="12.75"/>
    <row r="139" s="335" customFormat="1" ht="12.75"/>
    <row r="140" s="335" customFormat="1" ht="12.75"/>
    <row r="141" s="335" customFormat="1" ht="12.75"/>
    <row r="142" s="335" customFormat="1" ht="12.75"/>
    <row r="143" s="335" customFormat="1" ht="12.75"/>
    <row r="144" s="335" customFormat="1" ht="12.75"/>
    <row r="145" s="335" customFormat="1" ht="12.75"/>
    <row r="146" s="335" customFormat="1" ht="12.75"/>
    <row r="147" s="335" customFormat="1" ht="12.75"/>
    <row r="148" s="335" customFormat="1" ht="12.75"/>
    <row r="149" s="335" customFormat="1" ht="12.75"/>
    <row r="150" s="335" customFormat="1" ht="12.75"/>
    <row r="151" s="335" customFormat="1" ht="12.75"/>
    <row r="152" s="335" customFormat="1" ht="12.75"/>
    <row r="153" s="335" customFormat="1" ht="12.75"/>
    <row r="154" s="335" customFormat="1" ht="12.75"/>
    <row r="155" s="335" customFormat="1" ht="12.75"/>
    <row r="156" s="335" customFormat="1" ht="12.75"/>
    <row r="157" s="335" customFormat="1" ht="12.75"/>
    <row r="158" s="335" customFormat="1" ht="12.75"/>
    <row r="159" s="335" customFormat="1" ht="12.75"/>
    <row r="160" s="335" customFormat="1" ht="12.75"/>
    <row r="161" s="335" customFormat="1" ht="12.75"/>
    <row r="162" s="335" customFormat="1" ht="12.75"/>
    <row r="163" s="335" customFormat="1" ht="12.75"/>
    <row r="164" s="335" customFormat="1" ht="12.75"/>
    <row r="165" s="335" customFormat="1" ht="12.75"/>
    <row r="166" s="335" customFormat="1" ht="12.75"/>
    <row r="167" s="335" customFormat="1" ht="12.75"/>
    <row r="168" s="335" customFormat="1" ht="12.75"/>
    <row r="169" s="335" customFormat="1" ht="12.75"/>
    <row r="170" s="335" customFormat="1" ht="12.75"/>
    <row r="171" s="335" customFormat="1" ht="12.75"/>
    <row r="172" s="335" customFormat="1" ht="12.75"/>
    <row r="173" s="335" customFormat="1" ht="12.75"/>
    <row r="174" s="335" customFormat="1" ht="12.75"/>
    <row r="175" s="335" customFormat="1" ht="12.75"/>
    <row r="176" s="335" customFormat="1" ht="12.75"/>
    <row r="177" s="335" customFormat="1" ht="12.75"/>
    <row r="178" s="335" customFormat="1" ht="12.75"/>
    <row r="179" s="335" customFormat="1" ht="12.75"/>
    <row r="180" s="335" customFormat="1" ht="12.75"/>
    <row r="181" s="335" customFormat="1" ht="12.75"/>
    <row r="182" s="335" customFormat="1" ht="12.75"/>
    <row r="183" s="335" customFormat="1" ht="12.75"/>
    <row r="184" s="335" customFormat="1" ht="12.75"/>
    <row r="185" s="335" customFormat="1" ht="12.75"/>
    <row r="186" s="335" customFormat="1" ht="12.75"/>
    <row r="187" s="335" customFormat="1" ht="12.75"/>
    <row r="188" s="335" customFormat="1" ht="12.75"/>
    <row r="189" s="335" customFormat="1" ht="12.75"/>
    <row r="190" s="335" customFormat="1" ht="12.75"/>
    <row r="191" s="335" customFormat="1" ht="12.75"/>
    <row r="192" s="335" customFormat="1" ht="12.75"/>
    <row r="193" s="335" customFormat="1" ht="12.75"/>
    <row r="194" s="335" customFormat="1" ht="12.75"/>
    <row r="195" s="335" customFormat="1" ht="12.75"/>
    <row r="196" s="335" customFormat="1" ht="12.75"/>
    <row r="197" s="335" customFormat="1" ht="12.75"/>
    <row r="198" s="335" customFormat="1" ht="12.75"/>
    <row r="199" s="335" customFormat="1" ht="12.75"/>
    <row r="200" s="335" customFormat="1" ht="12.75"/>
    <row r="201" s="335" customFormat="1" ht="12.75"/>
    <row r="202" s="335" customFormat="1" ht="12.75"/>
    <row r="203" s="335" customFormat="1" ht="12.75"/>
    <row r="204" s="335" customFormat="1" ht="12.75"/>
    <row r="205" s="335" customFormat="1" ht="12.75"/>
    <row r="206" s="335" customFormat="1" ht="12.75"/>
    <row r="207" s="335" customFormat="1" ht="12.75"/>
    <row r="208" s="335" customFormat="1" ht="12.75"/>
    <row r="209" s="335" customFormat="1" ht="12.75"/>
    <row r="210" s="335" customFormat="1" ht="12.75"/>
    <row r="211" s="335" customFormat="1" ht="12.75"/>
    <row r="212" s="335" customFormat="1" ht="12.75"/>
    <row r="213" s="335" customFormat="1" ht="12.75"/>
    <row r="214" s="335" customFormat="1" ht="12.75"/>
    <row r="215" s="335" customFormat="1" ht="12.75"/>
    <row r="216" s="335" customFormat="1" ht="12.75"/>
    <row r="217" s="335" customFormat="1" ht="12.75"/>
    <row r="218" s="335" customFormat="1" ht="12.75"/>
    <row r="219" s="335" customFormat="1" ht="12.75"/>
    <row r="220" s="335" customFormat="1" ht="12.75"/>
    <row r="221" s="335" customFormat="1" ht="12.75"/>
    <row r="222" s="335" customFormat="1" ht="12.75"/>
    <row r="223" s="335" customFormat="1" ht="12.75"/>
    <row r="224" s="335" customFormat="1" ht="12.75"/>
    <row r="225" s="335" customFormat="1" ht="12.75"/>
    <row r="226" s="335" customFormat="1" ht="12.75"/>
    <row r="227" s="335" customFormat="1" ht="12.75"/>
    <row r="228" s="335" customFormat="1" ht="12.75"/>
    <row r="229" s="335" customFormat="1" ht="12.75"/>
    <row r="230" s="335" customFormat="1" ht="12.75"/>
    <row r="231" s="335" customFormat="1" ht="12.75"/>
    <row r="232" s="335" customFormat="1" ht="12.75"/>
    <row r="233" s="335" customFormat="1" ht="12.75"/>
    <row r="234" s="335" customFormat="1" ht="12.75"/>
    <row r="235" s="335" customFormat="1" ht="12.75"/>
    <row r="236" s="335" customFormat="1" ht="12.75"/>
    <row r="237" s="335" customFormat="1" ht="12.75"/>
    <row r="238" s="335" customFormat="1" ht="12.75"/>
    <row r="239" s="335" customFormat="1" ht="12.75"/>
    <row r="240" s="335" customFormat="1" ht="12.75"/>
    <row r="241" s="335" customFormat="1" ht="12.75"/>
    <row r="242" s="335" customFormat="1" ht="12.75"/>
    <row r="243" s="335" customFormat="1" ht="12.75"/>
    <row r="244" s="335" customFormat="1" ht="12.75"/>
    <row r="245" s="335" customFormat="1" ht="12.75"/>
    <row r="246" s="335" customFormat="1" ht="12.75"/>
    <row r="247" s="335" customFormat="1" ht="12.75"/>
    <row r="248" s="335" customFormat="1" ht="12.75"/>
    <row r="249" s="335" customFormat="1" ht="12.75"/>
    <row r="250" s="335" customFormat="1" ht="12.75"/>
    <row r="251" s="335" customFormat="1" ht="12.75"/>
    <row r="252" s="335" customFormat="1" ht="12.75"/>
    <row r="253" s="335" customFormat="1" ht="12.75"/>
    <row r="254" s="335" customFormat="1" ht="12.75"/>
    <row r="255" s="335" customFormat="1" ht="12.75"/>
    <row r="256" s="335" customFormat="1" ht="12.75"/>
    <row r="257" s="335" customFormat="1" ht="12.75"/>
    <row r="258" s="335" customFormat="1" ht="12.75"/>
    <row r="259" s="335" customFormat="1" ht="12.75"/>
    <row r="260" s="335" customFormat="1" ht="12.75"/>
    <row r="261" s="335" customFormat="1" ht="12.75"/>
    <row r="262" s="335" customFormat="1" ht="12.75"/>
    <row r="263" s="335" customFormat="1" ht="12.75"/>
    <row r="264" s="335" customFormat="1" ht="12.75"/>
    <row r="265" s="335" customFormat="1" ht="12.75"/>
    <row r="266" s="335" customFormat="1" ht="12.75"/>
    <row r="267" s="335" customFormat="1" ht="12.75"/>
    <row r="268" s="335" customFormat="1" ht="12.75"/>
    <row r="269" s="335" customFormat="1" ht="12.75"/>
    <row r="270" s="335" customFormat="1" ht="12.75"/>
    <row r="271" s="335" customFormat="1" ht="12.75"/>
    <row r="272" s="335" customFormat="1" ht="12.75"/>
    <row r="273" s="335" customFormat="1" ht="12.75"/>
    <row r="274" s="335" customFormat="1" ht="12.75"/>
    <row r="275" s="335" customFormat="1" ht="12.75"/>
    <row r="276" s="335" customFormat="1" ht="12.75"/>
    <row r="277" s="335" customFormat="1" ht="12.75"/>
    <row r="278" s="335" customFormat="1" ht="12.75"/>
    <row r="279" s="335" customFormat="1" ht="12.75"/>
    <row r="280" s="335" customFormat="1" ht="12.75"/>
    <row r="281" s="335" customFormat="1" ht="12.75"/>
    <row r="282" s="335" customFormat="1" ht="12.75"/>
    <row r="283" s="335" customFormat="1" ht="12.75"/>
    <row r="284" s="335" customFormat="1" ht="12.75"/>
    <row r="285" s="335" customFormat="1" ht="12.75"/>
    <row r="286" s="335" customFormat="1" ht="12.75"/>
    <row r="287" s="335" customFormat="1" ht="12.75"/>
    <row r="288" s="335" customFormat="1" ht="12.75"/>
    <row r="289" s="335" customFormat="1" ht="12.75"/>
    <row r="290" s="335" customFormat="1" ht="12.75"/>
    <row r="291" s="335" customFormat="1" ht="12.75"/>
    <row r="292" s="335" customFormat="1" ht="12.75"/>
    <row r="293" s="335" customFormat="1" ht="12.75"/>
    <row r="294" s="335" customFormat="1" ht="12.75"/>
    <row r="295" s="335" customFormat="1" ht="12.75"/>
    <row r="296" s="335" customFormat="1" ht="12.75"/>
    <row r="297" s="335" customFormat="1" ht="12.75"/>
    <row r="298" s="335" customFormat="1" ht="12.75"/>
    <row r="299" s="335" customFormat="1" ht="12.75"/>
    <row r="300" s="335" customFormat="1" ht="12.75"/>
    <row r="301" s="335" customFormat="1" ht="12.75"/>
    <row r="302" s="335" customFormat="1" ht="12.75"/>
    <row r="303" s="335" customFormat="1" ht="12.75"/>
    <row r="304" s="335" customFormat="1" ht="12.75"/>
    <row r="305" s="335" customFormat="1" ht="12.75"/>
    <row r="306" s="335" customFormat="1" ht="12.75"/>
    <row r="307" s="335" customFormat="1" ht="12.75"/>
    <row r="308" s="335" customFormat="1" ht="12.75"/>
    <row r="309" s="335" customFormat="1" ht="12.75"/>
    <row r="310" s="335" customFormat="1" ht="12.75"/>
    <row r="311" s="335" customFormat="1" ht="12.75"/>
    <row r="312" s="335" customFormat="1" ht="12.75"/>
    <row r="313" s="335" customFormat="1" ht="12.75"/>
    <row r="314" s="335" customFormat="1" ht="12.75"/>
    <row r="315" s="335" customFormat="1" ht="12.75"/>
    <row r="316" s="335" customFormat="1" ht="12.75"/>
    <row r="317" s="335" customFormat="1" ht="12.75"/>
    <row r="318" s="335" customFormat="1" ht="12.75"/>
    <row r="319" s="335" customFormat="1" ht="12.75"/>
    <row r="320" s="335" customFormat="1" ht="12.75"/>
    <row r="321" s="335" customFormat="1" ht="12.75"/>
    <row r="322" s="335" customFormat="1" ht="12.75"/>
    <row r="323" s="335" customFormat="1" ht="12.75"/>
    <row r="324" s="335" customFormat="1" ht="12.75"/>
    <row r="325" s="335" customFormat="1" ht="12.75"/>
    <row r="326" s="335" customFormat="1" ht="12.75"/>
    <row r="327" s="335" customFormat="1" ht="12.75"/>
    <row r="328" s="335" customFormat="1" ht="12.75"/>
    <row r="329" s="335" customFormat="1" ht="12.75"/>
    <row r="330" s="335" customFormat="1" ht="12.75"/>
    <row r="331" s="335" customFormat="1" ht="12.75"/>
    <row r="332" s="335" customFormat="1" ht="12.75"/>
    <row r="333" s="335" customFormat="1" ht="12.75"/>
    <row r="334" s="335" customFormat="1" ht="12.75"/>
    <row r="335" s="335" customFormat="1" ht="12.75"/>
    <row r="336" s="335" customFormat="1" ht="12.75"/>
    <row r="337" s="335" customFormat="1" ht="12.75"/>
    <row r="338" s="335" customFormat="1" ht="12.75"/>
    <row r="339" s="335" customFormat="1" ht="12.75"/>
    <row r="340" s="335" customFormat="1" ht="12.75"/>
    <row r="341" s="335" customFormat="1" ht="12.75"/>
    <row r="342" s="335" customFormat="1" ht="12.75"/>
    <row r="343" s="335" customFormat="1" ht="12.75"/>
    <row r="344" s="335" customFormat="1" ht="12.75"/>
    <row r="345" s="335" customFormat="1" ht="12.75"/>
    <row r="346" s="335" customFormat="1" ht="12.75"/>
    <row r="347" s="335" customFormat="1" ht="12.75"/>
    <row r="348" s="335" customFormat="1" ht="12.75"/>
    <row r="349" s="335" customFormat="1" ht="12.75"/>
    <row r="350" s="335" customFormat="1" ht="12.75"/>
    <row r="351" s="335" customFormat="1" ht="12.75"/>
    <row r="352" s="335" customFormat="1" ht="12.75"/>
    <row r="353" s="335" customFormat="1" ht="12.75"/>
    <row r="354" s="335" customFormat="1" ht="12.75"/>
    <row r="355" s="335" customFormat="1" ht="12.75"/>
    <row r="356" s="335" customFormat="1" ht="12.75"/>
    <row r="357" s="335" customFormat="1" ht="12.75"/>
    <row r="358" s="335" customFormat="1" ht="12.75"/>
    <row r="359" s="335" customFormat="1" ht="12.75"/>
    <row r="360" s="335" customFormat="1" ht="12.75"/>
    <row r="361" s="335" customFormat="1" ht="12.75"/>
    <row r="362" s="335" customFormat="1" ht="12.75"/>
    <row r="363" s="335" customFormat="1" ht="12.75"/>
    <row r="364" s="335" customFormat="1" ht="12.75"/>
    <row r="365" s="335" customFormat="1" ht="12.75"/>
    <row r="366" s="335" customFormat="1" ht="12.75"/>
    <row r="367" s="335" customFormat="1" ht="12.75"/>
    <row r="368" s="335" customFormat="1" ht="12.75"/>
    <row r="369" s="335" customFormat="1" ht="12.75"/>
    <row r="370" s="335" customFormat="1" ht="12.75"/>
    <row r="371" s="335" customFormat="1" ht="12.75"/>
    <row r="372" s="335" customFormat="1" ht="12.75"/>
    <row r="373" s="335" customFormat="1" ht="12.75"/>
    <row r="374" s="335" customFormat="1" ht="12.75"/>
    <row r="375" s="335" customFormat="1" ht="12.75"/>
    <row r="376" s="335" customFormat="1" ht="12.75"/>
    <row r="377" s="335" customFormat="1" ht="12.75"/>
    <row r="378" s="335" customFormat="1" ht="12.75"/>
    <row r="379" s="335" customFormat="1" ht="12.75"/>
    <row r="380" s="335" customFormat="1" ht="12.75"/>
    <row r="381" s="335" customFormat="1" ht="12.75"/>
    <row r="382" s="335" customFormat="1" ht="12.75"/>
    <row r="383" s="335" customFormat="1" ht="12.75"/>
    <row r="384" s="335" customFormat="1" ht="12.75"/>
    <row r="385" s="335" customFormat="1" ht="12.75"/>
    <row r="386" s="335" customFormat="1" ht="12.75"/>
    <row r="387" s="335" customFormat="1" ht="12.75"/>
    <row r="388" s="335" customFormat="1" ht="12.75"/>
    <row r="389" s="335" customFormat="1" ht="12.75"/>
    <row r="390" s="335" customFormat="1" ht="12.75"/>
    <row r="391" s="335" customFormat="1" ht="12.75"/>
    <row r="392" s="335" customFormat="1" ht="12.75"/>
    <row r="393" s="335" customFormat="1" ht="12.75"/>
    <row r="394" s="335" customFormat="1" ht="12.75"/>
    <row r="395" s="335" customFormat="1" ht="12.75"/>
    <row r="396" s="335" customFormat="1" ht="12.75"/>
    <row r="397" s="335" customFormat="1" ht="12.75"/>
    <row r="398" s="335" customFormat="1" ht="12.75"/>
    <row r="399" s="335" customFormat="1" ht="12.75"/>
    <row r="400" s="335" customFormat="1" ht="12.75"/>
    <row r="401" s="335" customFormat="1" ht="12.75"/>
    <row r="402" s="335" customFormat="1" ht="12.75"/>
    <row r="403" s="335" customFormat="1" ht="12.75"/>
    <row r="404" s="335" customFormat="1" ht="12.75"/>
    <row r="405" s="335" customFormat="1" ht="12.75"/>
    <row r="406" s="335" customFormat="1" ht="12.75"/>
    <row r="407" s="335" customFormat="1" ht="12.75"/>
    <row r="408" s="335" customFormat="1" ht="12.75"/>
    <row r="409" s="335" customFormat="1" ht="12.75"/>
    <row r="410" s="335" customFormat="1" ht="12.75"/>
    <row r="411" s="335" customFormat="1" ht="12.75"/>
    <row r="412" s="335" customFormat="1" ht="12.75"/>
    <row r="413" s="335" customFormat="1" ht="12.75"/>
    <row r="414" s="335" customFormat="1" ht="12.75"/>
    <row r="415" s="335" customFormat="1" ht="12.75"/>
    <row r="416" s="335" customFormat="1" ht="12.75"/>
    <row r="417" s="335" customFormat="1" ht="12.75"/>
    <row r="418" s="335" customFormat="1" ht="12.75"/>
    <row r="419" s="335" customFormat="1" ht="12.75"/>
    <row r="420" s="335" customFormat="1" ht="12.75"/>
    <row r="421" s="335" customFormat="1" ht="12.75"/>
    <row r="422" s="335" customFormat="1" ht="12.75"/>
    <row r="423" s="335" customFormat="1" ht="12.75"/>
    <row r="424" s="335" customFormat="1" ht="12.75"/>
    <row r="425" s="335" customFormat="1" ht="12.75"/>
    <row r="426" s="335" customFormat="1" ht="12.75"/>
    <row r="427" s="335" customFormat="1" ht="12.75"/>
    <row r="428" s="335" customFormat="1" ht="12.75"/>
    <row r="429" s="335" customFormat="1" ht="12.75"/>
    <row r="430" s="335" customFormat="1" ht="12.75"/>
    <row r="431" s="335" customFormat="1" ht="12.75"/>
    <row r="432" s="335" customFormat="1" ht="12.75"/>
    <row r="433" s="335" customFormat="1" ht="12.75"/>
    <row r="434" s="335" customFormat="1" ht="12.75"/>
    <row r="435" s="335" customFormat="1" ht="12.75"/>
    <row r="436" s="335" customFormat="1" ht="12.75"/>
    <row r="437" s="335" customFormat="1" ht="12.75"/>
    <row r="438" s="335" customFormat="1" ht="12.75"/>
    <row r="439" s="335" customFormat="1" ht="12.75"/>
    <row r="440" s="335" customFormat="1" ht="12.75"/>
    <row r="441" s="335" customFormat="1" ht="12.75"/>
    <row r="442" s="335" customFormat="1" ht="12.75"/>
    <row r="443" s="335" customFormat="1" ht="12.75"/>
    <row r="444" s="335" customFormat="1" ht="12.75"/>
    <row r="445" s="335" customFormat="1" ht="12.75"/>
    <row r="446" s="335" customFormat="1" ht="12.75"/>
    <row r="447" s="335" customFormat="1" ht="12.75"/>
    <row r="448" s="335" customFormat="1" ht="12.75"/>
    <row r="449" s="335" customFormat="1" ht="12.75"/>
    <row r="450" s="335" customFormat="1" ht="12.75"/>
    <row r="451" s="335" customFormat="1" ht="12.75"/>
    <row r="452" s="335" customFormat="1" ht="12.75"/>
    <row r="453" s="335" customFormat="1" ht="12.75"/>
    <row r="454" s="335" customFormat="1" ht="12.75"/>
    <row r="455" s="335" customFormat="1" ht="12.75"/>
    <row r="456" s="335" customFormat="1" ht="12.75"/>
    <row r="457" s="335" customFormat="1" ht="12.75"/>
    <row r="458" s="335" customFormat="1" ht="12.75"/>
    <row r="459" s="335" customFormat="1" ht="12.75"/>
    <row r="460" s="335" customFormat="1" ht="12.75"/>
    <row r="461" s="335" customFormat="1" ht="12.75"/>
    <row r="462" s="335" customFormat="1" ht="12.75"/>
    <row r="463" s="335" customFormat="1" ht="12.75"/>
    <row r="464" s="335" customFormat="1" ht="12.75"/>
    <row r="465" s="335" customFormat="1" ht="12.75"/>
    <row r="466" s="335" customFormat="1" ht="12.75"/>
    <row r="467" s="335" customFormat="1" ht="12.75"/>
    <row r="468" s="335" customFormat="1" ht="12.75"/>
    <row r="469" s="335" customFormat="1" ht="12.75"/>
    <row r="470" s="335" customFormat="1" ht="12.75"/>
    <row r="471" s="335" customFormat="1" ht="12.75"/>
    <row r="472" s="335" customFormat="1" ht="12.75"/>
    <row r="473" s="335" customFormat="1" ht="12.75"/>
    <row r="474" s="335" customFormat="1" ht="12.75"/>
    <row r="475" s="335" customFormat="1" ht="12.75"/>
    <row r="476" s="335" customFormat="1" ht="12.75"/>
    <row r="477" s="335" customFormat="1" ht="12.75"/>
    <row r="478" s="335" customFormat="1" ht="12.75"/>
    <row r="479" s="335" customFormat="1" ht="12.75"/>
    <row r="480" s="335" customFormat="1" ht="12.75"/>
    <row r="481" s="335" customFormat="1" ht="12.75"/>
    <row r="482" s="335" customFormat="1" ht="12.75"/>
    <row r="483" s="335" customFormat="1" ht="12.75"/>
    <row r="484" s="335" customFormat="1" ht="12.75"/>
    <row r="485" s="335" customFormat="1" ht="12.75"/>
    <row r="486" s="335" customFormat="1" ht="12.75"/>
    <row r="487" s="335" customFormat="1" ht="12.75"/>
    <row r="488" s="335" customFormat="1" ht="12.75"/>
    <row r="489" s="335" customFormat="1" ht="12.75"/>
    <row r="490" s="335" customFormat="1" ht="12.75"/>
    <row r="491" s="335" customFormat="1" ht="12.75"/>
    <row r="492" s="335" customFormat="1" ht="12.75"/>
    <row r="493" s="335" customFormat="1" ht="12.75"/>
    <row r="494" s="335" customFormat="1" ht="12.75"/>
    <row r="495" s="335" customFormat="1" ht="12.75"/>
    <row r="496" s="335" customFormat="1" ht="12.75"/>
    <row r="497" s="335" customFormat="1" ht="12.75"/>
    <row r="498" s="335" customFormat="1" ht="12.75"/>
    <row r="499" s="335" customFormat="1" ht="12.75"/>
    <row r="500" s="335" customFormat="1" ht="12.75"/>
    <row r="501" s="335" customFormat="1" ht="12.75"/>
    <row r="502" s="335" customFormat="1" ht="12.75"/>
    <row r="503" s="335" customFormat="1" ht="12.75"/>
    <row r="504" s="335" customFormat="1" ht="12.75"/>
    <row r="505" s="335" customFormat="1" ht="12.75"/>
    <row r="506" s="335" customFormat="1" ht="12.75"/>
    <row r="507" s="335" customFormat="1" ht="12.75"/>
    <row r="508" s="335" customFormat="1" ht="12.75"/>
    <row r="509" s="335" customFormat="1" ht="12.75"/>
    <row r="510" s="335" customFormat="1" ht="12.75"/>
    <row r="511" s="335" customFormat="1" ht="12.75"/>
    <row r="512" s="335" customFormat="1" ht="12.75"/>
    <row r="513" s="335" customFormat="1" ht="12.75"/>
    <row r="514" s="335" customFormat="1" ht="12.75"/>
    <row r="515" s="335" customFormat="1" ht="12.75"/>
    <row r="516" s="335" customFormat="1" ht="12.75"/>
    <row r="517" s="335" customFormat="1" ht="12.75"/>
    <row r="518" s="335" customFormat="1" ht="12.75"/>
    <row r="519" s="335" customFormat="1" ht="12.75"/>
    <row r="520" s="335" customFormat="1" ht="12.75"/>
    <row r="521" s="335" customFormat="1" ht="12.75"/>
    <row r="522" s="335" customFormat="1" ht="12.75"/>
    <row r="523" s="335" customFormat="1" ht="12.75"/>
    <row r="524" s="335" customFormat="1" ht="12.75"/>
    <row r="525" s="335" customFormat="1" ht="12.75"/>
    <row r="526" s="335" customFormat="1" ht="12.75"/>
    <row r="527" s="335" customFormat="1" ht="12.75"/>
    <row r="528" s="335" customFormat="1" ht="12.75"/>
    <row r="529" s="335" customFormat="1" ht="12.75"/>
    <row r="530" s="335" customFormat="1" ht="12.75"/>
    <row r="531" s="335" customFormat="1" ht="12.75"/>
    <row r="532" s="335" customFormat="1" ht="12.75"/>
    <row r="533" s="335" customFormat="1" ht="12.75"/>
    <row r="534" s="335" customFormat="1" ht="12.75"/>
    <row r="535" s="335" customFormat="1" ht="12.75"/>
    <row r="536" s="335" customFormat="1" ht="12.75"/>
    <row r="537" s="335" customFormat="1" ht="12.75"/>
    <row r="538" s="335" customFormat="1" ht="12.75"/>
    <row r="539" s="335" customFormat="1" ht="12.75"/>
    <row r="540" s="335" customFormat="1" ht="12.75"/>
    <row r="541" s="335" customFormat="1" ht="12.75"/>
    <row r="542" s="335" customFormat="1" ht="12.75"/>
    <row r="543" s="335" customFormat="1" ht="12.75"/>
    <row r="544" s="335" customFormat="1" ht="12.75"/>
    <row r="545" s="335" customFormat="1" ht="12.75"/>
    <row r="546" s="335" customFormat="1" ht="12.75"/>
    <row r="547" s="335" customFormat="1" ht="12.75"/>
    <row r="548" s="335" customFormat="1" ht="12.75"/>
    <row r="549" s="335" customFormat="1" ht="12.75"/>
    <row r="550" s="335" customFormat="1" ht="12.75"/>
    <row r="551" s="335" customFormat="1" ht="12.75"/>
    <row r="552" s="335" customFormat="1" ht="12.75"/>
    <row r="553" s="335" customFormat="1" ht="12.75"/>
    <row r="554" s="335" customFormat="1" ht="12.75"/>
    <row r="555" s="335" customFormat="1" ht="12.75"/>
    <row r="556" s="335" customFormat="1" ht="12.75"/>
    <row r="557" s="335" customFormat="1" ht="12.75"/>
    <row r="558" s="335" customFormat="1" ht="12.75"/>
    <row r="559" s="335" customFormat="1" ht="12.75"/>
    <row r="560" s="335" customFormat="1" ht="12.75"/>
    <row r="561" s="335" customFormat="1" ht="12.75"/>
    <row r="562" s="335" customFormat="1" ht="12.75"/>
    <row r="563" s="335" customFormat="1" ht="12.75"/>
    <row r="564" s="335" customFormat="1" ht="12.75"/>
    <row r="565" s="335" customFormat="1" ht="12.75"/>
    <row r="566" s="335" customFormat="1" ht="12.75"/>
    <row r="567" s="335" customFormat="1" ht="12.75"/>
    <row r="568" s="335" customFormat="1" ht="12.75"/>
    <row r="569" s="335" customFormat="1" ht="12.75"/>
    <row r="570" s="335" customFormat="1" ht="12.75"/>
    <row r="571" s="335" customFormat="1" ht="12.75"/>
    <row r="572" s="335" customFormat="1" ht="12.75"/>
    <row r="573" s="335" customFormat="1" ht="12.75"/>
    <row r="574" s="335" customFormat="1" ht="12.75"/>
    <row r="575" s="335" customFormat="1" ht="12.75"/>
    <row r="576" s="335" customFormat="1" ht="12.75"/>
    <row r="577" s="335" customFormat="1" ht="12.75"/>
    <row r="578" s="335" customFormat="1" ht="12.75"/>
    <row r="579" s="335" customFormat="1" ht="12.75"/>
    <row r="580" s="335" customFormat="1" ht="12.75"/>
    <row r="581" s="335" customFormat="1" ht="12.75"/>
    <row r="582" s="335" customFormat="1" ht="12.75"/>
    <row r="583" s="335" customFormat="1" ht="12.75"/>
    <row r="584" s="335" customFormat="1" ht="12.75"/>
    <row r="585" s="335" customFormat="1" ht="12.75"/>
    <row r="586" s="335" customFormat="1" ht="12.75"/>
    <row r="587" s="335" customFormat="1" ht="12.75"/>
    <row r="588" s="335" customFormat="1" ht="12.75"/>
    <row r="589" s="335" customFormat="1" ht="12.75"/>
    <row r="590" s="335" customFormat="1" ht="12.75"/>
    <row r="591" s="335" customFormat="1" ht="12.75"/>
    <row r="592" s="335" customFormat="1" ht="12.75"/>
    <row r="593" s="335" customFormat="1" ht="12.75"/>
    <row r="594" s="335" customFormat="1" ht="12.75"/>
    <row r="595" s="335" customFormat="1" ht="12.75"/>
    <row r="596" s="335" customFormat="1" ht="12.75"/>
    <row r="597" s="335" customFormat="1" ht="12.75"/>
    <row r="598" s="335" customFormat="1" ht="12.75"/>
    <row r="599" s="335" customFormat="1" ht="12.75"/>
    <row r="600" s="335" customFormat="1" ht="12.75"/>
    <row r="601" s="335" customFormat="1" ht="12.75"/>
    <row r="602" s="335" customFormat="1" ht="12.75"/>
    <row r="603" s="335" customFormat="1" ht="12.75"/>
    <row r="604" s="335" customFormat="1" ht="12.75"/>
    <row r="605" s="335" customFormat="1" ht="12.75"/>
    <row r="606" s="335" customFormat="1" ht="12.75"/>
    <row r="607" s="335" customFormat="1" ht="12.75"/>
    <row r="608" s="335" customFormat="1" ht="12.75"/>
    <row r="609" s="335" customFormat="1" ht="12.75"/>
    <row r="610" s="335" customFormat="1" ht="12.75"/>
    <row r="611" s="335" customFormat="1" ht="12.75"/>
    <row r="612" s="335" customFormat="1" ht="12.75"/>
    <row r="613" s="335" customFormat="1" ht="12.75"/>
    <row r="614" s="335" customFormat="1" ht="12.75"/>
    <row r="615" s="335" customFormat="1" ht="12.75"/>
    <row r="616" s="335" customFormat="1" ht="12.75"/>
    <row r="617" s="335" customFormat="1" ht="12.75"/>
    <row r="618" s="335" customFormat="1" ht="12.75"/>
    <row r="619" s="335" customFormat="1" ht="12.75"/>
    <row r="620" s="335" customFormat="1" ht="12.75"/>
    <row r="621" s="335" customFormat="1" ht="12.75"/>
    <row r="622" s="335" customFormat="1" ht="12.75"/>
    <row r="623" s="335" customFormat="1" ht="12.75"/>
    <row r="624" s="335" customFormat="1" ht="12.75"/>
    <row r="625" s="335" customFormat="1" ht="12.75"/>
    <row r="626" s="335" customFormat="1" ht="12.75"/>
    <row r="627" s="335" customFormat="1" ht="12.75"/>
    <row r="628" s="335" customFormat="1" ht="12.75"/>
    <row r="629" s="335" customFormat="1" ht="12.75"/>
    <row r="630" s="335" customFormat="1" ht="12.75"/>
    <row r="631" s="335" customFormat="1" ht="12.75"/>
    <row r="632" s="335" customFormat="1" ht="12.75"/>
    <row r="633" s="335" customFormat="1" ht="12.75"/>
    <row r="634" s="335" customFormat="1" ht="12.75"/>
    <row r="635" s="335" customFormat="1" ht="12.75"/>
    <row r="636" s="335" customFormat="1" ht="12.75"/>
    <row r="637" s="335" customFormat="1" ht="12.75"/>
    <row r="638" s="335" customFormat="1" ht="12.75"/>
    <row r="639" s="335" customFormat="1" ht="12.75"/>
    <row r="640" s="335" customFormat="1" ht="12.75"/>
    <row r="641" s="335" customFormat="1" ht="12.75"/>
    <row r="642" s="335" customFormat="1" ht="12.75"/>
    <row r="643" s="335" customFormat="1" ht="12.75"/>
    <row r="644" s="335" customFormat="1" ht="12.75"/>
    <row r="645" s="335" customFormat="1" ht="12.75"/>
    <row r="646" s="335" customFormat="1" ht="12.75"/>
    <row r="647" s="335" customFormat="1" ht="12.75"/>
    <row r="648" s="335" customFormat="1" ht="12.75"/>
    <row r="649" s="335" customFormat="1" ht="12.75"/>
    <row r="650" s="335" customFormat="1" ht="12.75"/>
    <row r="651" s="335" customFormat="1" ht="12.75"/>
    <row r="652" s="335" customFormat="1" ht="12.75"/>
    <row r="653" s="335" customFormat="1" ht="12.75"/>
    <row r="654" s="335" customFormat="1" ht="12.75"/>
    <row r="655" s="335" customFormat="1" ht="12.75"/>
    <row r="656" s="335" customFormat="1" ht="12.75"/>
    <row r="657" s="335" customFormat="1" ht="12.75"/>
    <row r="658" s="335" customFormat="1" ht="12.75"/>
    <row r="659" s="335" customFormat="1" ht="12.75"/>
    <row r="660" s="335" customFormat="1" ht="12.75"/>
    <row r="661" s="335" customFormat="1" ht="12.75"/>
    <row r="662" s="335" customFormat="1" ht="12.75"/>
    <row r="663" s="335" customFormat="1" ht="12.75"/>
    <row r="664" s="335" customFormat="1" ht="12.75"/>
    <row r="665" s="335" customFormat="1" ht="12.75"/>
    <row r="666" s="335" customFormat="1" ht="12.75"/>
    <row r="667" s="335" customFormat="1" ht="12.75"/>
    <row r="668" s="335" customFormat="1" ht="12.75"/>
    <row r="669" s="335" customFormat="1" ht="12.75"/>
    <row r="670" s="335" customFormat="1" ht="12.75"/>
    <row r="671" s="335" customFormat="1" ht="12.75"/>
    <row r="672" s="335" customFormat="1" ht="12.75"/>
    <row r="673" s="335" customFormat="1" ht="12.75"/>
    <row r="674" s="335" customFormat="1" ht="12.75"/>
    <row r="675" s="335" customFormat="1" ht="12.75"/>
    <row r="676" s="335" customFormat="1" ht="12.75"/>
    <row r="677" s="335" customFormat="1" ht="12.75"/>
    <row r="678" s="335" customFormat="1" ht="12.75"/>
    <row r="679" s="335" customFormat="1" ht="12.75"/>
    <row r="680" s="335" customFormat="1" ht="12.75"/>
    <row r="681" s="335" customFormat="1" ht="12.75"/>
    <row r="682" s="335" customFormat="1" ht="12.75"/>
    <row r="683" s="335" customFormat="1" ht="12.75"/>
    <row r="684" s="335" customFormat="1" ht="12.75"/>
    <row r="685" s="335" customFormat="1" ht="12.75"/>
    <row r="686" s="335" customFormat="1" ht="12.75"/>
    <row r="687" s="335" customFormat="1" ht="12.75"/>
    <row r="688" s="335" customFormat="1" ht="12.75"/>
    <row r="689" s="335" customFormat="1" ht="12.75"/>
    <row r="690" s="335" customFormat="1" ht="12.75"/>
    <row r="691" s="335" customFormat="1" ht="12.75"/>
    <row r="692" s="335" customFormat="1" ht="12.75"/>
    <row r="693" s="335" customFormat="1" ht="12.75"/>
    <row r="694" s="335" customFormat="1" ht="12.75"/>
    <row r="695" s="335" customFormat="1" ht="12.75"/>
    <row r="696" s="335" customFormat="1" ht="12.75"/>
    <row r="697" s="335" customFormat="1" ht="12.75"/>
    <row r="698" s="335" customFormat="1" ht="12.75"/>
    <row r="699" s="335" customFormat="1" ht="12.75"/>
    <row r="700" s="335" customFormat="1" ht="12.75"/>
    <row r="701" s="335" customFormat="1" ht="12.75"/>
    <row r="702" s="335" customFormat="1" ht="12.75"/>
    <row r="703" s="335" customFormat="1" ht="12.75"/>
    <row r="704" s="335" customFormat="1" ht="12.75"/>
    <row r="705" s="335" customFormat="1" ht="12.75"/>
    <row r="706" s="335" customFormat="1" ht="12.75"/>
    <row r="707" s="335" customFormat="1" ht="12.75"/>
    <row r="708" s="335" customFormat="1" ht="12.75"/>
    <row r="709" s="335" customFormat="1" ht="12.75"/>
    <row r="710" s="335" customFormat="1" ht="12.75"/>
    <row r="711" s="335" customFormat="1" ht="12.75"/>
    <row r="712" s="335" customFormat="1" ht="12.75"/>
    <row r="713" s="335" customFormat="1" ht="12.75"/>
    <row r="714" s="335" customFormat="1" ht="12.75"/>
    <row r="715" s="335" customFormat="1" ht="12.75"/>
    <row r="716" s="335" customFormat="1" ht="12.75"/>
    <row r="717" s="335" customFormat="1" ht="12.75"/>
    <row r="718" s="335" customFormat="1" ht="12.75"/>
    <row r="719" s="335" customFormat="1" ht="12.75"/>
    <row r="720" s="335" customFormat="1" ht="12.75"/>
    <row r="721" s="335" customFormat="1" ht="12.75"/>
    <row r="722" s="335" customFormat="1" ht="12.75"/>
    <row r="723" s="335" customFormat="1" ht="12.75"/>
    <row r="724" s="335" customFormat="1" ht="12.75"/>
    <row r="725" s="335" customFormat="1" ht="12.75"/>
    <row r="726" s="335" customFormat="1" ht="12.75"/>
    <row r="727" s="335" customFormat="1" ht="12.75"/>
    <row r="728" s="335" customFormat="1" ht="12.75"/>
    <row r="729" s="335" customFormat="1" ht="12.75"/>
    <row r="730" s="335" customFormat="1" ht="12.75"/>
    <row r="731" s="335" customFormat="1" ht="12.75"/>
    <row r="732" s="335" customFormat="1" ht="12.75"/>
    <row r="733" s="335" customFormat="1" ht="12.75"/>
    <row r="734" s="335" customFormat="1" ht="12.75"/>
    <row r="735" s="335" customFormat="1" ht="12.75"/>
    <row r="736" s="335" customFormat="1" ht="12.75"/>
    <row r="737" s="335" customFormat="1" ht="12.75"/>
    <row r="738" s="335" customFormat="1" ht="12.75"/>
    <row r="739" s="335" customFormat="1" ht="12.75"/>
    <row r="740" s="335" customFormat="1" ht="12.75"/>
    <row r="741" s="335" customFormat="1" ht="12.75"/>
    <row r="742" s="335" customFormat="1" ht="12.75"/>
    <row r="743" s="335" customFormat="1" ht="12.75"/>
    <row r="744" s="335" customFormat="1" ht="12.75"/>
    <row r="745" s="335" customFormat="1" ht="12.75"/>
    <row r="746" s="335" customFormat="1" ht="12.75"/>
    <row r="747" s="335" customFormat="1" ht="12.75"/>
    <row r="748" s="335" customFormat="1" ht="12.75"/>
    <row r="749" s="335" customFormat="1" ht="12.75"/>
    <row r="750" s="335" customFormat="1" ht="12.75"/>
    <row r="751" s="335" customFormat="1" ht="12.75"/>
    <row r="752" s="335" customFormat="1" ht="12.75"/>
    <row r="753" s="335" customFormat="1" ht="12.75"/>
    <row r="754" s="335" customFormat="1" ht="12.75"/>
    <row r="755" s="335" customFormat="1" ht="12.75"/>
    <row r="756" s="335" customFormat="1" ht="12.75"/>
    <row r="757" s="335" customFormat="1" ht="12.75"/>
    <row r="758" s="335" customFormat="1" ht="12.75"/>
    <row r="759" s="335" customFormat="1" ht="12.75"/>
    <row r="760" s="335" customFormat="1" ht="12.75"/>
    <row r="761" s="335" customFormat="1" ht="12.75"/>
    <row r="762" s="335" customFormat="1" ht="12.75"/>
    <row r="763" s="335" customFormat="1" ht="12.75"/>
    <row r="764" s="335" customFormat="1" ht="12.75"/>
    <row r="765" s="335" customFormat="1" ht="12.75"/>
    <row r="766" s="335" customFormat="1" ht="12.75"/>
    <row r="767" s="335" customFormat="1" ht="12.75"/>
    <row r="768" s="335" customFormat="1" ht="12.75"/>
    <row r="769" s="335" customFormat="1" ht="12.75"/>
    <row r="770" s="335" customFormat="1" ht="12.75"/>
    <row r="771" s="335" customFormat="1" ht="12.75"/>
    <row r="772" s="335" customFormat="1" ht="12.75"/>
    <row r="773" s="335" customFormat="1" ht="12.75"/>
    <row r="774" s="335" customFormat="1" ht="12.75"/>
    <row r="775" s="335" customFormat="1" ht="12.75"/>
    <row r="776" s="335" customFormat="1" ht="12.75"/>
    <row r="777" s="335" customFormat="1" ht="12.75"/>
    <row r="778" s="335" customFormat="1" ht="12.75"/>
    <row r="779" s="335" customFormat="1" ht="12.75"/>
    <row r="780" s="335" customFormat="1" ht="12.75"/>
    <row r="781" s="335" customFormat="1" ht="12.75"/>
    <row r="782" s="335" customFormat="1" ht="12.75"/>
    <row r="783" s="335" customFormat="1" ht="12.75"/>
    <row r="784" s="335" customFormat="1" ht="12.75"/>
    <row r="785" s="335" customFormat="1" ht="12.75"/>
    <row r="786" s="335" customFormat="1" ht="12.75"/>
    <row r="787" s="335" customFormat="1" ht="12.75"/>
    <row r="788" s="335" customFormat="1" ht="12.75"/>
    <row r="789" s="335" customFormat="1" ht="12.75"/>
    <row r="790" s="335" customFormat="1" ht="12.75"/>
    <row r="791" s="335" customFormat="1" ht="12.75"/>
    <row r="792" s="335" customFormat="1" ht="12.75"/>
    <row r="793" s="335" customFormat="1" ht="12.75"/>
    <row r="794" s="335" customFormat="1" ht="12.75"/>
    <row r="795" s="335" customFormat="1" ht="12.75"/>
    <row r="796" s="335" customFormat="1" ht="12.75"/>
    <row r="797" s="335" customFormat="1" ht="12.75"/>
    <row r="798" s="335" customFormat="1" ht="12.75"/>
    <row r="799" s="335" customFormat="1" ht="12.75"/>
    <row r="800" s="335" customFormat="1" ht="12.75"/>
    <row r="801" s="335" customFormat="1" ht="12.75"/>
    <row r="802" s="335" customFormat="1" ht="12.75"/>
    <row r="803" s="335" customFormat="1" ht="12.75"/>
    <row r="804" s="335" customFormat="1" ht="12.75"/>
    <row r="805" s="335" customFormat="1" ht="12.75"/>
    <row r="806" s="335" customFormat="1" ht="12.75"/>
    <row r="807" s="335" customFormat="1" ht="12.75"/>
    <row r="808" s="335" customFormat="1" ht="12.75"/>
    <row r="809" s="335" customFormat="1" ht="12.75"/>
    <row r="810" s="335" customFormat="1" ht="12.75"/>
    <row r="811" s="335" customFormat="1" ht="12.75"/>
    <row r="812" s="335" customFormat="1" ht="12.75"/>
    <row r="813" s="335" customFormat="1" ht="12.75"/>
    <row r="814" s="335" customFormat="1" ht="12.75"/>
    <row r="815" s="335" customFormat="1" ht="12.75"/>
    <row r="816" s="335" customFormat="1" ht="12.75"/>
    <row r="817" s="335" customFormat="1" ht="12.75"/>
    <row r="818" s="335" customFormat="1" ht="12.75"/>
    <row r="819" s="335" customFormat="1" ht="12.75"/>
    <row r="820" s="335" customFormat="1" ht="12.75"/>
    <row r="821" s="335" customFormat="1" ht="12.75"/>
    <row r="822" s="335" customFormat="1" ht="12.75"/>
    <row r="823" s="335" customFormat="1" ht="12.75"/>
    <row r="824" s="335" customFormat="1" ht="12.75"/>
    <row r="825" s="335" customFormat="1" ht="12.75"/>
    <row r="826" s="335" customFormat="1" ht="12.75"/>
    <row r="827" s="335" customFormat="1" ht="12.75"/>
    <row r="828" s="335" customFormat="1" ht="12.75"/>
    <row r="829" s="335" customFormat="1" ht="12.75"/>
    <row r="830" s="335" customFormat="1" ht="12.75"/>
    <row r="831" s="335" customFormat="1" ht="12.75"/>
    <row r="832" s="335" customFormat="1" ht="12.75"/>
    <row r="833" s="335" customFormat="1" ht="12.75"/>
    <row r="834" s="335" customFormat="1" ht="12.75"/>
    <row r="835" s="335" customFormat="1" ht="12.75"/>
    <row r="836" s="335" customFormat="1" ht="12.75"/>
    <row r="837" s="335" customFormat="1" ht="12.75"/>
    <row r="838" s="335" customFormat="1" ht="12.75"/>
    <row r="839" s="335" customFormat="1" ht="12.75"/>
    <row r="840" s="335" customFormat="1" ht="12.75"/>
    <row r="841" s="335" customFormat="1" ht="12.75"/>
    <row r="842" s="335" customFormat="1" ht="12.75"/>
    <row r="843" s="335" customFormat="1" ht="12.75"/>
    <row r="844" s="335" customFormat="1" ht="12.75"/>
    <row r="845" s="335" customFormat="1" ht="12.75"/>
    <row r="846" s="335" customFormat="1" ht="12.75"/>
    <row r="847" s="335" customFormat="1" ht="12.75"/>
    <row r="848" s="335" customFormat="1" ht="12.75"/>
    <row r="849" s="335" customFormat="1" ht="12.75"/>
    <row r="850" s="335" customFormat="1" ht="12.75"/>
    <row r="851" s="335" customFormat="1" ht="12.75"/>
    <row r="852" s="335" customFormat="1" ht="12.75"/>
    <row r="853" s="335" customFormat="1" ht="12.75"/>
    <row r="854" s="335" customFormat="1" ht="12.75"/>
    <row r="855" s="335" customFormat="1" ht="12.75"/>
    <row r="856" s="335" customFormat="1" ht="12.75"/>
    <row r="857" s="335" customFormat="1" ht="12.75"/>
    <row r="858" s="335" customFormat="1" ht="12.75"/>
    <row r="859" s="335" customFormat="1" ht="12.75"/>
    <row r="860" s="335" customFormat="1" ht="12.75"/>
    <row r="861" s="335" customFormat="1" ht="12.75"/>
    <row r="862" s="335" customFormat="1" ht="12.75"/>
    <row r="863" s="335" customFormat="1" ht="12.75"/>
    <row r="864" s="335" customFormat="1" ht="12.75"/>
    <row r="865" s="335" customFormat="1" ht="12.75"/>
    <row r="866" s="335" customFormat="1" ht="12.75"/>
    <row r="867" s="335" customFormat="1" ht="12.75"/>
    <row r="868" s="335" customFormat="1" ht="12.75"/>
    <row r="869" s="335" customFormat="1" ht="12.75"/>
    <row r="870" s="335" customFormat="1" ht="12.75"/>
    <row r="871" s="335" customFormat="1" ht="12.75"/>
    <row r="872" s="335" customFormat="1" ht="12.75"/>
    <row r="873" s="335" customFormat="1" ht="12.75"/>
    <row r="874" s="335" customFormat="1" ht="12.75"/>
    <row r="875" s="335" customFormat="1" ht="12.75"/>
    <row r="876" s="335" customFormat="1" ht="12.75"/>
    <row r="877" s="335" customFormat="1" ht="12.75"/>
    <row r="878" s="335" customFormat="1" ht="12.75"/>
    <row r="879" s="335" customFormat="1" ht="12.75"/>
    <row r="880" s="335" customFormat="1" ht="12.75"/>
    <row r="881" s="335" customFormat="1" ht="12.75"/>
    <row r="882" s="335" customFormat="1" ht="12.75"/>
    <row r="883" s="335" customFormat="1" ht="12.75"/>
    <row r="884" s="335" customFormat="1" ht="12.75"/>
    <row r="885" s="335" customFormat="1" ht="12.75"/>
    <row r="886" s="335" customFormat="1" ht="12.75"/>
    <row r="887" s="335" customFormat="1" ht="12.75"/>
    <row r="888" s="335" customFormat="1" ht="12.75"/>
    <row r="889" s="335" customFormat="1" ht="12.75"/>
    <row r="890" s="335" customFormat="1" ht="12.75"/>
    <row r="891" s="335" customFormat="1" ht="12.75"/>
    <row r="892" s="335" customFormat="1" ht="12.75"/>
    <row r="893" s="335" customFormat="1" ht="12.75"/>
    <row r="894" s="335" customFormat="1" ht="12.75"/>
    <row r="895" s="335" customFormat="1" ht="12.75"/>
    <row r="896" s="335" customFormat="1" ht="12.75"/>
    <row r="897" s="335" customFormat="1" ht="12.75"/>
    <row r="898" s="335" customFormat="1" ht="12.75"/>
    <row r="899" s="335" customFormat="1" ht="12.75"/>
    <row r="900" s="335" customFormat="1" ht="12.75"/>
    <row r="901" s="335" customFormat="1" ht="12.75"/>
    <row r="902" s="335" customFormat="1" ht="12.75"/>
    <row r="903" s="335" customFormat="1" ht="12.75"/>
    <row r="904" s="335" customFormat="1" ht="12.75"/>
    <row r="905" s="335" customFormat="1" ht="12.75"/>
    <row r="906" s="335" customFormat="1" ht="12.75"/>
    <row r="907" s="335" customFormat="1" ht="12.75"/>
    <row r="908" s="335" customFormat="1" ht="12.75"/>
    <row r="909" s="335" customFormat="1" ht="12.75"/>
    <row r="910" s="335" customFormat="1" ht="12.75"/>
    <row r="911" s="335" customFormat="1" ht="12.75"/>
    <row r="912" s="335" customFormat="1" ht="12.75"/>
    <row r="913" s="335" customFormat="1" ht="12.75"/>
    <row r="914" s="335" customFormat="1" ht="12.75"/>
    <row r="915" s="335" customFormat="1" ht="12.75"/>
    <row r="916" s="335" customFormat="1" ht="12.75"/>
    <row r="917" s="335" customFormat="1" ht="12.75"/>
    <row r="918" s="335" customFormat="1" ht="12.75"/>
    <row r="919" s="335" customFormat="1" ht="12.75"/>
    <row r="920" s="335" customFormat="1" ht="12.75"/>
    <row r="921" s="335" customFormat="1" ht="12.75"/>
    <row r="922" s="335" customFormat="1" ht="12.75"/>
    <row r="923" s="335" customFormat="1" ht="12.75"/>
    <row r="924" s="335" customFormat="1" ht="12.75"/>
    <row r="925" s="335" customFormat="1" ht="12.75"/>
    <row r="926" s="335" customFormat="1" ht="12.75"/>
    <row r="927" s="335" customFormat="1" ht="12.75"/>
    <row r="928" s="335" customFormat="1" ht="12.75"/>
    <row r="929" s="335" customFormat="1" ht="12.75"/>
    <row r="930" s="335" customFormat="1" ht="12.75"/>
    <row r="931" s="335" customFormat="1" ht="12.75"/>
    <row r="932" s="335" customFormat="1" ht="12.75"/>
    <row r="933" s="335" customFormat="1" ht="12.75"/>
    <row r="934" s="335" customFormat="1" ht="12.75"/>
    <row r="935" s="335" customFormat="1" ht="12.75"/>
    <row r="936" s="335" customFormat="1" ht="12.75"/>
    <row r="937" s="335" customFormat="1" ht="12.75"/>
    <row r="938" s="335" customFormat="1" ht="12.75"/>
    <row r="939" s="335" customFormat="1" ht="12.75"/>
    <row r="940" s="335" customFormat="1" ht="12.75"/>
    <row r="941" s="335" customFormat="1" ht="12.75"/>
    <row r="942" s="335" customFormat="1" ht="12.75"/>
    <row r="943" s="335" customFormat="1" ht="12.75"/>
    <row r="944" s="335" customFormat="1" ht="12.75"/>
    <row r="945" s="335" customFormat="1" ht="12.75"/>
    <row r="946" s="335" customFormat="1" ht="12.75"/>
    <row r="947" s="335" customFormat="1" ht="12.75"/>
    <row r="948" s="335" customFormat="1" ht="12.75"/>
    <row r="949" s="335" customFormat="1" ht="12.75"/>
    <row r="950" s="335" customFormat="1" ht="12.75"/>
    <row r="951" s="335" customFormat="1" ht="12.75"/>
    <row r="952" s="335" customFormat="1" ht="12.75"/>
    <row r="953" s="335" customFormat="1" ht="12.75"/>
    <row r="954" s="335" customFormat="1" ht="12.75"/>
    <row r="955" s="335" customFormat="1" ht="12.75"/>
    <row r="956" s="335" customFormat="1" ht="12.75"/>
    <row r="957" s="335" customFormat="1" ht="12.75"/>
    <row r="958" s="335" customFormat="1" ht="12.75"/>
    <row r="959" s="335" customFormat="1" ht="12.75"/>
    <row r="960" s="335" customFormat="1" ht="12.75"/>
    <row r="961" s="335" customFormat="1" ht="12.75"/>
    <row r="962" s="335" customFormat="1" ht="12.75"/>
    <row r="963" s="335" customFormat="1" ht="12.75"/>
    <row r="964" s="335" customFormat="1" ht="12.75"/>
    <row r="965" s="335" customFormat="1" ht="12.75"/>
    <row r="966" s="335" customFormat="1" ht="12.75"/>
    <row r="967" s="335" customFormat="1" ht="12.75"/>
    <row r="968" s="335" customFormat="1" ht="12.75"/>
    <row r="969" s="335" customFormat="1" ht="12.75"/>
    <row r="970" s="335" customFormat="1" ht="12.75"/>
    <row r="971" s="335" customFormat="1" ht="12.75"/>
    <row r="972" s="335" customFormat="1" ht="12.75"/>
    <row r="973" s="335" customFormat="1" ht="12.75"/>
    <row r="974" s="335" customFormat="1" ht="12.75"/>
    <row r="975" s="335" customFormat="1" ht="12.75"/>
    <row r="976" s="335" customFormat="1" ht="12.75"/>
    <row r="977" s="335" customFormat="1" ht="12.75"/>
    <row r="978" s="335" customFormat="1" ht="12.75"/>
    <row r="979" s="335" customFormat="1" ht="12.75"/>
    <row r="980" s="335" customFormat="1" ht="12.75"/>
    <row r="981" s="335" customFormat="1" ht="12.75"/>
    <row r="982" s="335" customFormat="1" ht="12.75"/>
    <row r="983" s="335" customFormat="1" ht="12.75"/>
    <row r="984" s="335" customFormat="1" ht="12.75"/>
    <row r="985" s="335" customFormat="1" ht="12.75"/>
    <row r="986" s="335" customFormat="1" ht="12.75"/>
    <row r="987" s="335" customFormat="1" ht="12.75"/>
    <row r="988" s="335" customFormat="1" ht="12.75"/>
    <row r="989" s="335" customFormat="1" ht="12.75"/>
    <row r="990" s="335" customFormat="1" ht="12.75"/>
    <row r="991" s="335" customFormat="1" ht="12.75"/>
    <row r="992" s="335" customFormat="1" ht="12.75"/>
    <row r="993" s="335" customFormat="1" ht="12.75"/>
    <row r="994" s="335" customFormat="1" ht="12.75"/>
    <row r="995" s="335" customFormat="1" ht="12.75"/>
    <row r="996" s="335" customFormat="1" ht="12.75"/>
    <row r="997" s="335" customFormat="1" ht="12.75"/>
    <row r="998" s="335" customFormat="1" ht="12.75"/>
    <row r="999" s="335" customFormat="1" ht="12.75"/>
    <row r="1000" s="335" customFormat="1" ht="12.75"/>
    <row r="1001" s="335" customFormat="1" ht="12.75"/>
    <row r="1002" s="335" customFormat="1" ht="12.75"/>
    <row r="1003" s="335" customFormat="1" ht="12.75"/>
    <row r="1004" s="335" customFormat="1" ht="12.75"/>
    <row r="1005" s="335" customFormat="1" ht="12.75"/>
    <row r="1006" s="335" customFormat="1" ht="12.75"/>
  </sheetData>
  <sheetProtection/>
  <protectedRanges>
    <protectedRange sqref="B11:B13" name="区域1_1"/>
  </protectedRanges>
  <mergeCells count="2">
    <mergeCell ref="A2:B2"/>
    <mergeCell ref="C3:D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workbookViewId="0" topLeftCell="A1">
      <pane xSplit="1" ySplit="6" topLeftCell="B7" activePane="bottomRight" state="frozen"/>
      <selection pane="bottomRight" activeCell="A1" sqref="A1"/>
    </sheetView>
  </sheetViews>
  <sheetFormatPr defaultColWidth="9.125" defaultRowHeight="14.25"/>
  <cols>
    <col min="1" max="1" width="46.125" style="336" customWidth="1"/>
    <col min="2" max="2" width="25.75390625" style="336" customWidth="1"/>
    <col min="3" max="246" width="9.125" style="336" customWidth="1"/>
    <col min="247" max="16384" width="9.125" style="336" customWidth="1"/>
  </cols>
  <sheetData>
    <row r="1" s="333" customFormat="1" ht="19.5" customHeight="1">
      <c r="A1" s="85" t="s">
        <v>690</v>
      </c>
    </row>
    <row r="2" spans="1:2" s="334" customFormat="1" ht="48.75" customHeight="1">
      <c r="A2" s="337" t="s">
        <v>691</v>
      </c>
      <c r="B2" s="337"/>
    </row>
    <row r="3" spans="1:6" s="335" customFormat="1" ht="21" customHeight="1">
      <c r="A3" s="338"/>
      <c r="B3" s="339" t="s">
        <v>130</v>
      </c>
      <c r="C3" s="340"/>
      <c r="D3" s="340"/>
      <c r="E3" s="338"/>
      <c r="F3" s="338"/>
    </row>
    <row r="4" spans="1:2" s="335" customFormat="1" ht="32.25" customHeight="1">
      <c r="A4" s="341" t="s">
        <v>675</v>
      </c>
      <c r="B4" s="342" t="s">
        <v>94</v>
      </c>
    </row>
    <row r="5" spans="1:2" s="335" customFormat="1" ht="32.25" customHeight="1">
      <c r="A5" s="343" t="s">
        <v>677</v>
      </c>
      <c r="B5" s="344">
        <v>354187</v>
      </c>
    </row>
    <row r="6" spans="1:4" s="335" customFormat="1" ht="32.25" customHeight="1">
      <c r="A6" s="345" t="s">
        <v>679</v>
      </c>
      <c r="B6" s="344">
        <v>97</v>
      </c>
      <c r="D6" s="346"/>
    </row>
    <row r="7" spans="1:4" s="335" customFormat="1" ht="32.25" customHeight="1">
      <c r="A7" s="343" t="s">
        <v>681</v>
      </c>
      <c r="B7" s="344">
        <v>30602</v>
      </c>
      <c r="D7" s="346"/>
    </row>
    <row r="8" spans="1:4" s="335" customFormat="1" ht="32.25" customHeight="1">
      <c r="A8" s="343" t="s">
        <v>683</v>
      </c>
      <c r="B8" s="344"/>
      <c r="D8" s="346"/>
    </row>
    <row r="9" spans="1:2" s="335" customFormat="1" ht="32.25" customHeight="1">
      <c r="A9" s="343" t="s">
        <v>685</v>
      </c>
      <c r="B9" s="344"/>
    </row>
    <row r="10" spans="1:2" s="335" customFormat="1" ht="32.25" customHeight="1">
      <c r="A10" s="343" t="s">
        <v>687</v>
      </c>
      <c r="B10" s="344">
        <v>85483</v>
      </c>
    </row>
    <row r="11" spans="1:2" s="335" customFormat="1" ht="32.25" customHeight="1">
      <c r="A11" s="343"/>
      <c r="B11" s="344"/>
    </row>
    <row r="12" spans="1:2" s="335" customFormat="1" ht="32.25" customHeight="1">
      <c r="A12" s="343"/>
      <c r="B12" s="344"/>
    </row>
    <row r="13" spans="1:2" s="335" customFormat="1" ht="32.25" customHeight="1">
      <c r="A13" s="341" t="s">
        <v>71</v>
      </c>
      <c r="B13" s="344">
        <f>SUM(B5:B12)</f>
        <v>470369</v>
      </c>
    </row>
    <row r="14" s="335" customFormat="1" ht="12.75"/>
    <row r="15" s="335" customFormat="1" ht="12.75"/>
    <row r="16" s="335" customFormat="1" ht="12.75"/>
    <row r="17" s="335" customFormat="1" ht="12.75"/>
    <row r="18" s="335" customFormat="1" ht="12.75"/>
    <row r="19" s="335" customFormat="1" ht="12.75"/>
    <row r="20" s="335" customFormat="1" ht="12.75"/>
    <row r="21" s="335" customFormat="1" ht="12.75"/>
    <row r="22" s="335" customFormat="1" ht="12.75"/>
    <row r="23" s="335" customFormat="1" ht="12.75"/>
    <row r="24" s="335" customFormat="1" ht="12.75"/>
    <row r="25" s="335" customFormat="1" ht="12.75"/>
    <row r="26" s="335" customFormat="1" ht="12.75"/>
    <row r="27" s="335" customFormat="1" ht="12.75"/>
    <row r="28" s="335" customFormat="1" ht="12.75"/>
    <row r="29" s="335" customFormat="1" ht="12.75"/>
    <row r="30" s="335" customFormat="1" ht="12.75"/>
    <row r="31" s="335" customFormat="1" ht="12.75"/>
    <row r="32" s="335" customFormat="1" ht="12.75"/>
    <row r="33" s="335" customFormat="1" ht="12.75"/>
    <row r="34" s="335" customFormat="1" ht="12.75"/>
    <row r="35" s="335" customFormat="1" ht="12.75"/>
    <row r="36" s="335" customFormat="1" ht="12.75"/>
    <row r="37" s="335" customFormat="1" ht="12.75"/>
    <row r="38" s="335" customFormat="1" ht="12.75"/>
    <row r="39" s="335" customFormat="1" ht="12.75"/>
    <row r="40" s="335" customFormat="1" ht="12.75"/>
    <row r="41" s="335" customFormat="1" ht="12.75"/>
    <row r="42" s="335" customFormat="1" ht="12.75"/>
    <row r="43" s="335" customFormat="1" ht="12.75"/>
    <row r="44" s="335" customFormat="1" ht="12.75"/>
    <row r="45" s="335" customFormat="1" ht="12.75"/>
    <row r="46" s="335" customFormat="1" ht="12.75"/>
    <row r="47" s="335" customFormat="1" ht="12.75"/>
    <row r="48" s="335" customFormat="1" ht="12.75"/>
    <row r="49" s="335" customFormat="1" ht="12.75"/>
    <row r="50" s="335" customFormat="1" ht="12.75"/>
    <row r="51" s="335" customFormat="1" ht="12.75"/>
    <row r="52" s="335" customFormat="1" ht="12.75"/>
    <row r="53" s="335" customFormat="1" ht="12.75"/>
    <row r="54" s="335" customFormat="1" ht="12.75"/>
    <row r="55" s="335" customFormat="1" ht="12.75"/>
    <row r="56" s="335" customFormat="1" ht="12.75"/>
    <row r="57" s="335" customFormat="1" ht="12.75"/>
    <row r="58" s="335" customFormat="1" ht="12.75"/>
    <row r="59" s="335" customFormat="1" ht="12.75"/>
    <row r="60" s="335" customFormat="1" ht="12.75"/>
    <row r="61" s="335" customFormat="1" ht="12.75"/>
    <row r="62" s="335" customFormat="1" ht="12.75"/>
    <row r="63" s="335" customFormat="1" ht="12.75"/>
    <row r="64" s="335" customFormat="1" ht="12.75"/>
    <row r="65" s="335" customFormat="1" ht="12.75"/>
    <row r="66" s="335" customFormat="1" ht="12.75"/>
    <row r="67" s="335" customFormat="1" ht="12.75"/>
    <row r="68" s="335" customFormat="1" ht="12.75"/>
    <row r="69" s="335" customFormat="1" ht="12.75"/>
    <row r="70" s="335" customFormat="1" ht="12.75"/>
    <row r="71" s="335" customFormat="1" ht="12.75"/>
    <row r="72" s="335" customFormat="1" ht="12.75"/>
    <row r="73" s="335" customFormat="1" ht="12.75"/>
    <row r="74" s="335" customFormat="1" ht="12.75"/>
    <row r="75" s="335" customFormat="1" ht="12.75"/>
    <row r="76" s="335" customFormat="1" ht="12.75"/>
    <row r="77" s="335" customFormat="1" ht="12.75"/>
    <row r="78" s="335" customFormat="1" ht="12.75"/>
    <row r="79" s="335" customFormat="1" ht="12.75"/>
    <row r="80" s="335" customFormat="1" ht="12.75"/>
    <row r="81" s="335" customFormat="1" ht="12.75"/>
    <row r="82" s="335" customFormat="1" ht="12.75"/>
    <row r="83" s="335" customFormat="1" ht="12.75"/>
    <row r="84" s="335" customFormat="1" ht="12.75"/>
    <row r="85" s="335" customFormat="1" ht="12.75"/>
    <row r="86" s="335" customFormat="1" ht="12.75"/>
    <row r="87" s="335" customFormat="1" ht="12.75"/>
    <row r="88" s="335" customFormat="1" ht="12.75"/>
    <row r="89" s="335" customFormat="1" ht="12.75"/>
    <row r="90" s="335" customFormat="1" ht="12.75"/>
    <row r="91" s="335" customFormat="1" ht="12.75"/>
    <row r="92" s="335" customFormat="1" ht="12.75"/>
    <row r="93" s="335" customFormat="1" ht="12.75"/>
    <row r="94" s="335" customFormat="1" ht="12.75"/>
    <row r="95" s="335" customFormat="1" ht="12.75"/>
    <row r="96" s="335" customFormat="1" ht="12.75"/>
    <row r="97" s="335" customFormat="1" ht="12.75"/>
    <row r="98" s="335" customFormat="1" ht="12.75"/>
    <row r="99" s="335" customFormat="1" ht="12.75"/>
    <row r="100" s="335" customFormat="1" ht="12.75"/>
    <row r="101" s="335" customFormat="1" ht="12.75"/>
    <row r="102" s="335" customFormat="1" ht="12.75"/>
    <row r="103" s="335" customFormat="1" ht="12.75"/>
    <row r="104" s="335" customFormat="1" ht="12.75"/>
    <row r="105" s="335" customFormat="1" ht="12.75"/>
    <row r="106" s="335" customFormat="1" ht="12.75"/>
    <row r="107" s="335" customFormat="1" ht="12.75"/>
    <row r="108" s="335" customFormat="1" ht="12.75"/>
    <row r="109" s="335" customFormat="1" ht="12.75"/>
    <row r="110" s="335" customFormat="1" ht="12.75"/>
    <row r="111" s="335" customFormat="1" ht="12.75"/>
    <row r="112" s="335" customFormat="1" ht="12.75"/>
    <row r="113" s="335" customFormat="1" ht="12.75"/>
    <row r="114" s="335" customFormat="1" ht="12.75"/>
    <row r="115" s="335" customFormat="1" ht="12.75"/>
    <row r="116" s="335" customFormat="1" ht="12.75"/>
    <row r="117" s="335" customFormat="1" ht="12.75"/>
    <row r="118" s="335" customFormat="1" ht="12.75"/>
    <row r="119" s="335" customFormat="1" ht="12.75"/>
    <row r="120" s="335" customFormat="1" ht="12.75"/>
    <row r="121" s="335" customFormat="1" ht="12.75"/>
    <row r="122" s="335" customFormat="1" ht="12.75"/>
    <row r="123" s="335" customFormat="1" ht="12.75"/>
    <row r="124" s="335" customFormat="1" ht="12.75"/>
    <row r="125" s="335" customFormat="1" ht="12.75"/>
    <row r="126" s="335" customFormat="1" ht="12.75"/>
    <row r="127" s="335" customFormat="1" ht="12.75"/>
    <row r="128" s="335" customFormat="1" ht="12.75"/>
    <row r="129" s="335" customFormat="1" ht="12.75"/>
    <row r="130" s="335" customFormat="1" ht="12.75"/>
    <row r="131" s="335" customFormat="1" ht="12.75"/>
    <row r="132" s="335" customFormat="1" ht="12.75"/>
    <row r="133" s="335" customFormat="1" ht="12.75"/>
    <row r="134" s="335" customFormat="1" ht="12.75"/>
    <row r="135" s="335" customFormat="1" ht="12.75"/>
    <row r="136" s="335" customFormat="1" ht="12.75"/>
    <row r="137" s="335" customFormat="1" ht="12.75"/>
    <row r="138" s="335" customFormat="1" ht="12.75"/>
    <row r="139" s="335" customFormat="1" ht="12.75"/>
    <row r="140" s="335" customFormat="1" ht="12.75"/>
    <row r="141" s="335" customFormat="1" ht="12.75"/>
    <row r="142" s="335" customFormat="1" ht="12.75"/>
    <row r="143" s="335" customFormat="1" ht="12.75"/>
    <row r="144" s="335" customFormat="1" ht="12.75"/>
    <row r="145" s="335" customFormat="1" ht="12.75"/>
    <row r="146" s="335" customFormat="1" ht="12.75"/>
    <row r="147" s="335" customFormat="1" ht="12.75"/>
    <row r="148" s="335" customFormat="1" ht="12.75"/>
    <row r="149" s="335" customFormat="1" ht="12.75"/>
    <row r="150" s="335" customFormat="1" ht="12.75"/>
    <row r="151" s="335" customFormat="1" ht="12.75"/>
    <row r="152" s="335" customFormat="1" ht="12.75"/>
    <row r="153" s="335" customFormat="1" ht="12.75"/>
    <row r="154" s="335" customFormat="1" ht="12.75"/>
    <row r="155" s="335" customFormat="1" ht="12.75"/>
    <row r="156" s="335" customFormat="1" ht="12.75"/>
    <row r="157" s="335" customFormat="1" ht="12.75"/>
    <row r="158" s="335" customFormat="1" ht="12.75"/>
    <row r="159" s="335" customFormat="1" ht="12.75"/>
    <row r="160" s="335" customFormat="1" ht="12.75"/>
    <row r="161" s="335" customFormat="1" ht="12.75"/>
    <row r="162" s="335" customFormat="1" ht="12.75"/>
    <row r="163" s="335" customFormat="1" ht="12.75"/>
    <row r="164" s="335" customFormat="1" ht="12.75"/>
    <row r="165" s="335" customFormat="1" ht="12.75"/>
    <row r="166" s="335" customFormat="1" ht="12.75"/>
    <row r="167" s="335" customFormat="1" ht="12.75"/>
    <row r="168" s="335" customFormat="1" ht="12.75"/>
    <row r="169" s="335" customFormat="1" ht="12.75"/>
    <row r="170" s="335" customFormat="1" ht="12.75"/>
    <row r="171" s="335" customFormat="1" ht="12.75"/>
    <row r="172" s="335" customFormat="1" ht="12.75"/>
    <row r="173" s="335" customFormat="1" ht="12.75"/>
    <row r="174" s="335" customFormat="1" ht="12.75"/>
    <row r="175" s="335" customFormat="1" ht="12.75"/>
    <row r="176" s="335" customFormat="1" ht="12.75"/>
    <row r="177" s="335" customFormat="1" ht="12.75"/>
    <row r="178" s="335" customFormat="1" ht="12.75"/>
    <row r="179" s="335" customFormat="1" ht="12.75"/>
    <row r="180" s="335" customFormat="1" ht="12.75"/>
    <row r="181" s="335" customFormat="1" ht="12.75"/>
    <row r="182" s="335" customFormat="1" ht="12.75"/>
    <row r="183" s="335" customFormat="1" ht="12.75"/>
    <row r="184" s="335" customFormat="1" ht="12.75"/>
    <row r="185" s="335" customFormat="1" ht="12.75"/>
    <row r="186" s="335" customFormat="1" ht="12.75"/>
    <row r="187" s="335" customFormat="1" ht="12.75"/>
    <row r="188" s="335" customFormat="1" ht="12.75"/>
    <row r="189" s="335" customFormat="1" ht="12.75"/>
    <row r="190" s="335" customFormat="1" ht="12.75"/>
    <row r="191" s="335" customFormat="1" ht="12.75"/>
    <row r="192" s="335" customFormat="1" ht="12.75"/>
    <row r="193" s="335" customFormat="1" ht="12.75"/>
    <row r="194" s="335" customFormat="1" ht="12.75"/>
    <row r="195" s="335" customFormat="1" ht="12.75"/>
    <row r="196" s="335" customFormat="1" ht="12.75"/>
    <row r="197" s="335" customFormat="1" ht="12.75"/>
    <row r="198" s="335" customFormat="1" ht="12.75"/>
    <row r="199" s="335" customFormat="1" ht="12.75"/>
    <row r="200" s="335" customFormat="1" ht="12.75"/>
    <row r="201" s="335" customFormat="1" ht="12.75"/>
    <row r="202" s="335" customFormat="1" ht="12.75"/>
    <row r="203" s="335" customFormat="1" ht="12.75"/>
    <row r="204" s="335" customFormat="1" ht="12.75"/>
    <row r="205" s="335" customFormat="1" ht="12.75"/>
    <row r="206" s="335" customFormat="1" ht="12.75"/>
    <row r="207" s="335" customFormat="1" ht="12.75"/>
    <row r="208" s="335" customFormat="1" ht="12.75"/>
    <row r="209" s="335" customFormat="1" ht="12.75"/>
    <row r="210" s="335" customFormat="1" ht="12.75"/>
    <row r="211" s="335" customFormat="1" ht="12.75"/>
    <row r="212" s="335" customFormat="1" ht="12.75"/>
    <row r="213" s="335" customFormat="1" ht="12.75"/>
    <row r="214" s="335" customFormat="1" ht="12.75"/>
    <row r="215" s="335" customFormat="1" ht="12.75"/>
    <row r="216" s="335" customFormat="1" ht="12.75"/>
    <row r="217" s="335" customFormat="1" ht="12.75"/>
    <row r="218" s="335" customFormat="1" ht="12.75"/>
    <row r="219" s="335" customFormat="1" ht="12.75"/>
    <row r="220" s="335" customFormat="1" ht="12.75"/>
    <row r="221" s="335" customFormat="1" ht="12.75"/>
    <row r="222" s="335" customFormat="1" ht="12.75"/>
    <row r="223" s="335" customFormat="1" ht="12.75"/>
    <row r="224" s="335" customFormat="1" ht="12.75"/>
    <row r="225" s="335" customFormat="1" ht="12.75"/>
    <row r="226" s="335" customFormat="1" ht="12.75"/>
    <row r="227" s="335" customFormat="1" ht="12.75"/>
    <row r="228" s="335" customFormat="1" ht="12.75"/>
    <row r="229" s="335" customFormat="1" ht="12.75"/>
    <row r="230" s="335" customFormat="1" ht="12.75"/>
    <row r="231" s="335" customFormat="1" ht="12.75"/>
    <row r="232" s="335" customFormat="1" ht="12.75"/>
    <row r="233" s="335" customFormat="1" ht="12.75"/>
    <row r="234" s="335" customFormat="1" ht="12.75"/>
    <row r="235" s="335" customFormat="1" ht="12.75"/>
    <row r="236" s="335" customFormat="1" ht="12.75"/>
    <row r="237" s="335" customFormat="1" ht="12.75"/>
    <row r="238" s="335" customFormat="1" ht="12.75"/>
    <row r="239" s="335" customFormat="1" ht="12.75"/>
    <row r="240" s="335" customFormat="1" ht="12.75"/>
    <row r="241" s="335" customFormat="1" ht="12.75"/>
    <row r="242" s="335" customFormat="1" ht="12.75"/>
    <row r="243" s="335" customFormat="1" ht="12.75"/>
    <row r="244" s="335" customFormat="1" ht="12.75"/>
    <row r="245" s="335" customFormat="1" ht="12.75"/>
    <row r="246" s="335" customFormat="1" ht="12.75"/>
    <row r="247" s="335" customFormat="1" ht="12.75"/>
    <row r="248" s="335" customFormat="1" ht="12.75"/>
    <row r="249" s="335" customFormat="1" ht="12.75"/>
    <row r="250" s="335" customFormat="1" ht="12.75"/>
    <row r="251" s="335" customFormat="1" ht="12.75"/>
    <row r="252" s="335" customFormat="1" ht="12.75"/>
    <row r="253" s="335" customFormat="1" ht="12.75"/>
    <row r="254" s="335" customFormat="1" ht="12.75"/>
    <row r="255" s="335" customFormat="1" ht="12.75"/>
    <row r="256" s="335" customFormat="1" ht="12.75"/>
    <row r="257" s="335" customFormat="1" ht="12.75"/>
    <row r="258" s="335" customFormat="1" ht="12.75"/>
    <row r="259" s="335" customFormat="1" ht="12.75"/>
    <row r="260" s="335" customFormat="1" ht="12.75"/>
    <row r="261" s="335" customFormat="1" ht="12.75"/>
    <row r="262" s="335" customFormat="1" ht="12.75"/>
    <row r="263" s="335" customFormat="1" ht="12.75"/>
    <row r="264" s="335" customFormat="1" ht="12.75"/>
    <row r="265" s="335" customFormat="1" ht="12.75"/>
    <row r="266" s="335" customFormat="1" ht="12.75"/>
    <row r="267" s="335" customFormat="1" ht="12.75"/>
    <row r="268" s="335" customFormat="1" ht="12.75"/>
    <row r="269" s="335" customFormat="1" ht="12.75"/>
    <row r="270" s="335" customFormat="1" ht="12.75"/>
    <row r="271" s="335" customFormat="1" ht="12.75"/>
    <row r="272" s="335" customFormat="1" ht="12.75"/>
    <row r="273" s="335" customFormat="1" ht="12.75"/>
    <row r="274" s="335" customFormat="1" ht="12.75"/>
    <row r="275" s="335" customFormat="1" ht="12.75"/>
    <row r="276" s="335" customFormat="1" ht="12.75"/>
    <row r="277" s="335" customFormat="1" ht="12.75"/>
    <row r="278" s="335" customFormat="1" ht="12.75"/>
    <row r="279" s="335" customFormat="1" ht="12.75"/>
    <row r="280" s="335" customFormat="1" ht="12.75"/>
    <row r="281" s="335" customFormat="1" ht="12.75"/>
    <row r="282" s="335" customFormat="1" ht="12.75"/>
    <row r="283" s="335" customFormat="1" ht="12.75"/>
    <row r="284" s="335" customFormat="1" ht="12.75"/>
    <row r="285" s="335" customFormat="1" ht="12.75"/>
    <row r="286" s="335" customFormat="1" ht="12.75"/>
    <row r="287" s="335" customFormat="1" ht="12.75"/>
    <row r="288" s="335" customFormat="1" ht="12.75"/>
    <row r="289" s="335" customFormat="1" ht="12.75"/>
    <row r="290" s="335" customFormat="1" ht="12.75"/>
    <row r="291" s="335" customFormat="1" ht="12.75"/>
    <row r="292" s="335" customFormat="1" ht="12.75"/>
    <row r="293" s="335" customFormat="1" ht="12.75"/>
    <row r="294" s="335" customFormat="1" ht="12.75"/>
    <row r="295" s="335" customFormat="1" ht="12.75"/>
    <row r="296" s="335" customFormat="1" ht="12.75"/>
    <row r="297" s="335" customFormat="1" ht="12.75"/>
    <row r="298" s="335" customFormat="1" ht="12.75"/>
    <row r="299" s="335" customFormat="1" ht="12.75"/>
    <row r="300" s="335" customFormat="1" ht="12.75"/>
    <row r="301" s="335" customFormat="1" ht="12.75"/>
    <row r="302" s="335" customFormat="1" ht="12.75"/>
    <row r="303" s="335" customFormat="1" ht="12.75"/>
    <row r="304" s="335" customFormat="1" ht="12.75"/>
    <row r="305" s="335" customFormat="1" ht="12.75"/>
    <row r="306" s="335" customFormat="1" ht="12.75"/>
    <row r="307" s="335" customFormat="1" ht="12.75"/>
    <row r="308" s="335" customFormat="1" ht="12.75"/>
    <row r="309" s="335" customFormat="1" ht="12.75"/>
    <row r="310" s="335" customFormat="1" ht="12.75"/>
    <row r="311" s="335" customFormat="1" ht="12.75"/>
    <row r="312" s="335" customFormat="1" ht="12.75"/>
    <row r="313" s="335" customFormat="1" ht="12.75"/>
    <row r="314" s="335" customFormat="1" ht="12.75"/>
    <row r="315" s="335" customFormat="1" ht="12.75"/>
    <row r="316" s="335" customFormat="1" ht="12.75"/>
    <row r="317" s="335" customFormat="1" ht="12.75"/>
    <row r="318" s="335" customFormat="1" ht="12.75"/>
    <row r="319" s="335" customFormat="1" ht="12.75"/>
    <row r="320" s="335" customFormat="1" ht="12.75"/>
    <row r="321" s="335" customFormat="1" ht="12.75"/>
    <row r="322" s="335" customFormat="1" ht="12.75"/>
    <row r="323" s="335" customFormat="1" ht="12.75"/>
    <row r="324" s="335" customFormat="1" ht="12.75"/>
    <row r="325" s="335" customFormat="1" ht="12.75"/>
    <row r="326" s="335" customFormat="1" ht="12.75"/>
    <row r="327" s="335" customFormat="1" ht="12.75"/>
    <row r="328" s="335" customFormat="1" ht="12.75"/>
    <row r="329" s="335" customFormat="1" ht="12.75"/>
    <row r="330" s="335" customFormat="1" ht="12.75"/>
    <row r="331" s="335" customFormat="1" ht="12.75"/>
    <row r="332" s="335" customFormat="1" ht="12.75"/>
    <row r="333" s="335" customFormat="1" ht="12.75"/>
    <row r="334" s="335" customFormat="1" ht="12.75"/>
    <row r="335" s="335" customFormat="1" ht="12.75"/>
    <row r="336" s="335" customFormat="1" ht="12.75"/>
    <row r="337" s="335" customFormat="1" ht="12.75"/>
    <row r="338" s="335" customFormat="1" ht="12.75"/>
    <row r="339" s="335" customFormat="1" ht="12.75"/>
    <row r="340" s="335" customFormat="1" ht="12.75"/>
    <row r="341" s="335" customFormat="1" ht="12.75"/>
    <row r="342" s="335" customFormat="1" ht="12.75"/>
    <row r="343" s="335" customFormat="1" ht="12.75"/>
    <row r="344" s="335" customFormat="1" ht="12.75"/>
    <row r="345" s="335" customFormat="1" ht="12.75"/>
    <row r="346" s="335" customFormat="1" ht="12.75"/>
    <row r="347" s="335" customFormat="1" ht="12.75"/>
    <row r="348" s="335" customFormat="1" ht="12.75"/>
    <row r="349" s="335" customFormat="1" ht="12.75"/>
    <row r="350" s="335" customFormat="1" ht="12.75"/>
    <row r="351" s="335" customFormat="1" ht="12.75"/>
    <row r="352" s="335" customFormat="1" ht="12.75"/>
    <row r="353" s="335" customFormat="1" ht="12.75"/>
    <row r="354" s="335" customFormat="1" ht="12.75"/>
    <row r="355" s="335" customFormat="1" ht="12.75"/>
    <row r="356" s="335" customFormat="1" ht="12.75"/>
    <row r="357" s="335" customFormat="1" ht="12.75"/>
    <row r="358" s="335" customFormat="1" ht="12.75"/>
    <row r="359" s="335" customFormat="1" ht="12.75"/>
    <row r="360" s="335" customFormat="1" ht="12.75"/>
    <row r="361" s="335" customFormat="1" ht="12.75"/>
    <row r="362" s="335" customFormat="1" ht="12.75"/>
    <row r="363" s="335" customFormat="1" ht="12.75"/>
    <row r="364" s="335" customFormat="1" ht="12.75"/>
    <row r="365" s="335" customFormat="1" ht="12.75"/>
    <row r="366" s="335" customFormat="1" ht="12.75"/>
    <row r="367" s="335" customFormat="1" ht="12.75"/>
    <row r="368" s="335" customFormat="1" ht="12.75"/>
    <row r="369" s="335" customFormat="1" ht="12.75"/>
    <row r="370" s="335" customFormat="1" ht="12.75"/>
    <row r="371" s="335" customFormat="1" ht="12.75"/>
    <row r="372" s="335" customFormat="1" ht="12.75"/>
    <row r="373" s="335" customFormat="1" ht="12.75"/>
    <row r="374" s="335" customFormat="1" ht="12.75"/>
    <row r="375" s="335" customFormat="1" ht="12.75"/>
    <row r="376" s="335" customFormat="1" ht="12.75"/>
    <row r="377" s="335" customFormat="1" ht="12.75"/>
    <row r="378" s="335" customFormat="1" ht="12.75"/>
    <row r="379" s="335" customFormat="1" ht="12.75"/>
    <row r="380" s="335" customFormat="1" ht="12.75"/>
    <row r="381" s="335" customFormat="1" ht="12.75"/>
    <row r="382" s="335" customFormat="1" ht="12.75"/>
    <row r="383" s="335" customFormat="1" ht="12.75"/>
    <row r="384" s="335" customFormat="1" ht="12.75"/>
    <row r="385" s="335" customFormat="1" ht="12.75"/>
    <row r="386" s="335" customFormat="1" ht="12.75"/>
    <row r="387" s="335" customFormat="1" ht="12.75"/>
    <row r="388" s="335" customFormat="1" ht="12.75"/>
    <row r="389" s="335" customFormat="1" ht="12.75"/>
    <row r="390" s="335" customFormat="1" ht="12.75"/>
    <row r="391" s="335" customFormat="1" ht="12.75"/>
    <row r="392" s="335" customFormat="1" ht="12.75"/>
    <row r="393" s="335" customFormat="1" ht="12.75"/>
    <row r="394" s="335" customFormat="1" ht="12.75"/>
    <row r="395" s="335" customFormat="1" ht="12.75"/>
    <row r="396" s="335" customFormat="1" ht="12.75"/>
    <row r="397" s="335" customFormat="1" ht="12.75"/>
    <row r="398" s="335" customFormat="1" ht="12.75"/>
    <row r="399" s="335" customFormat="1" ht="12.75"/>
    <row r="400" s="335" customFormat="1" ht="12.75"/>
    <row r="401" s="335" customFormat="1" ht="12.75"/>
    <row r="402" s="335" customFormat="1" ht="12.75"/>
    <row r="403" s="335" customFormat="1" ht="12.75"/>
    <row r="404" s="335" customFormat="1" ht="12.75"/>
    <row r="405" s="335" customFormat="1" ht="12.75"/>
    <row r="406" s="335" customFormat="1" ht="12.75"/>
    <row r="407" s="335" customFormat="1" ht="12.75"/>
    <row r="408" s="335" customFormat="1" ht="12.75"/>
    <row r="409" s="335" customFormat="1" ht="12.75"/>
    <row r="410" s="335" customFormat="1" ht="12.75"/>
    <row r="411" s="335" customFormat="1" ht="12.75"/>
    <row r="412" s="335" customFormat="1" ht="12.75"/>
    <row r="413" s="335" customFormat="1" ht="12.75"/>
    <row r="414" s="335" customFormat="1" ht="12.75"/>
    <row r="415" s="335" customFormat="1" ht="12.75"/>
    <row r="416" s="335" customFormat="1" ht="12.75"/>
    <row r="417" s="335" customFormat="1" ht="12.75"/>
    <row r="418" s="335" customFormat="1" ht="12.75"/>
    <row r="419" s="335" customFormat="1" ht="12.75"/>
    <row r="420" s="335" customFormat="1" ht="12.75"/>
    <row r="421" s="335" customFormat="1" ht="12.75"/>
    <row r="422" s="335" customFormat="1" ht="12.75"/>
    <row r="423" s="335" customFormat="1" ht="12.75"/>
    <row r="424" s="335" customFormat="1" ht="12.75"/>
    <row r="425" s="335" customFormat="1" ht="12.75"/>
    <row r="426" s="335" customFormat="1" ht="12.75"/>
    <row r="427" s="335" customFormat="1" ht="12.75"/>
    <row r="428" s="335" customFormat="1" ht="12.75"/>
    <row r="429" s="335" customFormat="1" ht="12.75"/>
    <row r="430" s="335" customFormat="1" ht="12.75"/>
    <row r="431" s="335" customFormat="1" ht="12.75"/>
    <row r="432" s="335" customFormat="1" ht="12.75"/>
    <row r="433" s="335" customFormat="1" ht="12.75"/>
    <row r="434" s="335" customFormat="1" ht="12.75"/>
    <row r="435" s="335" customFormat="1" ht="12.75"/>
    <row r="436" s="335" customFormat="1" ht="12.75"/>
    <row r="437" s="335" customFormat="1" ht="12.75"/>
    <row r="438" s="335" customFormat="1" ht="12.75"/>
    <row r="439" s="335" customFormat="1" ht="12.75"/>
    <row r="440" s="335" customFormat="1" ht="12.75"/>
    <row r="441" s="335" customFormat="1" ht="12.75"/>
    <row r="442" s="335" customFormat="1" ht="12.75"/>
    <row r="443" s="335" customFormat="1" ht="12.75"/>
    <row r="444" s="335" customFormat="1" ht="12.75"/>
    <row r="445" s="335" customFormat="1" ht="12.75"/>
    <row r="446" s="335" customFormat="1" ht="12.75"/>
    <row r="447" s="335" customFormat="1" ht="12.75"/>
    <row r="448" s="335" customFormat="1" ht="12.75"/>
    <row r="449" s="335" customFormat="1" ht="12.75"/>
    <row r="450" s="335" customFormat="1" ht="12.75"/>
    <row r="451" s="335" customFormat="1" ht="12.75"/>
    <row r="452" s="335" customFormat="1" ht="12.75"/>
    <row r="453" s="335" customFormat="1" ht="12.75"/>
    <row r="454" s="335" customFormat="1" ht="12.75"/>
    <row r="455" s="335" customFormat="1" ht="12.75"/>
    <row r="456" s="335" customFormat="1" ht="12.75"/>
    <row r="457" s="335" customFormat="1" ht="12.75"/>
    <row r="458" s="335" customFormat="1" ht="12.75"/>
    <row r="459" s="335" customFormat="1" ht="12.75"/>
    <row r="460" s="335" customFormat="1" ht="12.75"/>
    <row r="461" s="335" customFormat="1" ht="12.75"/>
    <row r="462" s="335" customFormat="1" ht="12.75"/>
    <row r="463" s="335" customFormat="1" ht="12.75"/>
    <row r="464" s="335" customFormat="1" ht="12.75"/>
    <row r="465" s="335" customFormat="1" ht="12.75"/>
    <row r="466" s="335" customFormat="1" ht="12.75"/>
    <row r="467" s="335" customFormat="1" ht="12.75"/>
    <row r="468" s="335" customFormat="1" ht="12.75"/>
    <row r="469" s="335" customFormat="1" ht="12.75"/>
    <row r="470" s="335" customFormat="1" ht="12.75"/>
    <row r="471" s="335" customFormat="1" ht="12.75"/>
    <row r="472" s="335" customFormat="1" ht="12.75"/>
    <row r="473" s="335" customFormat="1" ht="12.75"/>
    <row r="474" s="335" customFormat="1" ht="12.75"/>
    <row r="475" s="335" customFormat="1" ht="12.75"/>
    <row r="476" s="335" customFormat="1" ht="12.75"/>
    <row r="477" s="335" customFormat="1" ht="12.75"/>
    <row r="478" s="335" customFormat="1" ht="12.75"/>
    <row r="479" s="335" customFormat="1" ht="12.75"/>
    <row r="480" s="335" customFormat="1" ht="12.75"/>
    <row r="481" s="335" customFormat="1" ht="12.75"/>
    <row r="482" s="335" customFormat="1" ht="12.75"/>
    <row r="483" s="335" customFormat="1" ht="12.75"/>
    <row r="484" s="335" customFormat="1" ht="12.75"/>
    <row r="485" s="335" customFormat="1" ht="12.75"/>
    <row r="486" s="335" customFormat="1" ht="12.75"/>
    <row r="487" s="335" customFormat="1" ht="12.75"/>
    <row r="488" s="335" customFormat="1" ht="12.75"/>
    <row r="489" s="335" customFormat="1" ht="12.75"/>
    <row r="490" s="335" customFormat="1" ht="12.75"/>
    <row r="491" s="335" customFormat="1" ht="12.75"/>
    <row r="492" s="335" customFormat="1" ht="12.75"/>
    <row r="493" s="335" customFormat="1" ht="12.75"/>
    <row r="494" s="335" customFormat="1" ht="12.75"/>
    <row r="495" s="335" customFormat="1" ht="12.75"/>
    <row r="496" s="335" customFormat="1" ht="12.75"/>
    <row r="497" s="335" customFormat="1" ht="12.75"/>
    <row r="498" s="335" customFormat="1" ht="12.75"/>
    <row r="499" s="335" customFormat="1" ht="12.75"/>
    <row r="500" s="335" customFormat="1" ht="12.75"/>
    <row r="501" s="335" customFormat="1" ht="12.75"/>
    <row r="502" s="335" customFormat="1" ht="12.75"/>
    <row r="503" s="335" customFormat="1" ht="12.75"/>
    <row r="504" s="335" customFormat="1" ht="12.75"/>
    <row r="505" s="335" customFormat="1" ht="12.75"/>
    <row r="506" s="335" customFormat="1" ht="12.75"/>
    <row r="507" s="335" customFormat="1" ht="12.75"/>
    <row r="508" s="335" customFormat="1" ht="12.75"/>
    <row r="509" s="335" customFormat="1" ht="12.75"/>
    <row r="510" s="335" customFormat="1" ht="12.75"/>
    <row r="511" s="335" customFormat="1" ht="12.75"/>
    <row r="512" s="335" customFormat="1" ht="12.75"/>
    <row r="513" s="335" customFormat="1" ht="12.75"/>
    <row r="514" s="335" customFormat="1" ht="12.75"/>
    <row r="515" s="335" customFormat="1" ht="12.75"/>
    <row r="516" s="335" customFormat="1" ht="12.75"/>
    <row r="517" s="335" customFormat="1" ht="12.75"/>
    <row r="518" s="335" customFormat="1" ht="12.75"/>
    <row r="519" s="335" customFormat="1" ht="12.75"/>
    <row r="520" s="335" customFormat="1" ht="12.75"/>
    <row r="521" s="335" customFormat="1" ht="12.75"/>
    <row r="522" s="335" customFormat="1" ht="12.75"/>
    <row r="523" s="335" customFormat="1" ht="12.75"/>
    <row r="524" s="335" customFormat="1" ht="12.75"/>
    <row r="525" s="335" customFormat="1" ht="12.75"/>
    <row r="526" s="335" customFormat="1" ht="12.75"/>
    <row r="527" s="335" customFormat="1" ht="12.75"/>
    <row r="528" s="335" customFormat="1" ht="12.75"/>
    <row r="529" s="335" customFormat="1" ht="12.75"/>
    <row r="530" s="335" customFormat="1" ht="12.75"/>
    <row r="531" s="335" customFormat="1" ht="12.75"/>
    <row r="532" s="335" customFormat="1" ht="12.75"/>
    <row r="533" s="335" customFormat="1" ht="12.75"/>
    <row r="534" s="335" customFormat="1" ht="12.75"/>
    <row r="535" s="335" customFormat="1" ht="12.75"/>
    <row r="536" s="335" customFormat="1" ht="12.75"/>
    <row r="537" s="335" customFormat="1" ht="12.75"/>
    <row r="538" s="335" customFormat="1" ht="12.75"/>
    <row r="539" s="335" customFormat="1" ht="12.75"/>
    <row r="540" s="335" customFormat="1" ht="12.75"/>
    <row r="541" s="335" customFormat="1" ht="12.75"/>
    <row r="542" s="335" customFormat="1" ht="12.75"/>
    <row r="543" s="335" customFormat="1" ht="12.75"/>
    <row r="544" s="335" customFormat="1" ht="12.75"/>
    <row r="545" s="335" customFormat="1" ht="12.75"/>
    <row r="546" s="335" customFormat="1" ht="12.75"/>
    <row r="547" s="335" customFormat="1" ht="12.75"/>
    <row r="548" s="335" customFormat="1" ht="12.75"/>
    <row r="549" s="335" customFormat="1" ht="12.75"/>
    <row r="550" s="335" customFormat="1" ht="12.75"/>
    <row r="551" s="335" customFormat="1" ht="12.75"/>
    <row r="552" s="335" customFormat="1" ht="12.75"/>
    <row r="553" s="335" customFormat="1" ht="12.75"/>
    <row r="554" s="335" customFormat="1" ht="12.75"/>
    <row r="555" s="335" customFormat="1" ht="12.75"/>
    <row r="556" s="335" customFormat="1" ht="12.75"/>
    <row r="557" s="335" customFormat="1" ht="12.75"/>
    <row r="558" s="335" customFormat="1" ht="12.75"/>
    <row r="559" s="335" customFormat="1" ht="12.75"/>
    <row r="560" s="335" customFormat="1" ht="12.75"/>
    <row r="561" s="335" customFormat="1" ht="12.75"/>
    <row r="562" s="335" customFormat="1" ht="12.75"/>
    <row r="563" s="335" customFormat="1" ht="12.75"/>
    <row r="564" s="335" customFormat="1" ht="12.75"/>
    <row r="565" s="335" customFormat="1" ht="12.75"/>
    <row r="566" s="335" customFormat="1" ht="12.75"/>
    <row r="567" s="335" customFormat="1" ht="12.75"/>
    <row r="568" s="335" customFormat="1" ht="12.75"/>
    <row r="569" s="335" customFormat="1" ht="12.75"/>
    <row r="570" s="335" customFormat="1" ht="12.75"/>
    <row r="571" s="335" customFormat="1" ht="12.75"/>
    <row r="572" s="335" customFormat="1" ht="12.75"/>
    <row r="573" s="335" customFormat="1" ht="12.75"/>
    <row r="574" s="335" customFormat="1" ht="12.75"/>
    <row r="575" s="335" customFormat="1" ht="12.75"/>
    <row r="576" s="335" customFormat="1" ht="12.75"/>
    <row r="577" s="335" customFormat="1" ht="12.75"/>
    <row r="578" s="335" customFormat="1" ht="12.75"/>
    <row r="579" s="335" customFormat="1" ht="12.75"/>
    <row r="580" s="335" customFormat="1" ht="12.75"/>
    <row r="581" s="335" customFormat="1" ht="12.75"/>
    <row r="582" s="335" customFormat="1" ht="12.75"/>
    <row r="583" s="335" customFormat="1" ht="12.75"/>
    <row r="584" s="335" customFormat="1" ht="12.75"/>
    <row r="585" s="335" customFormat="1" ht="12.75"/>
    <row r="586" s="335" customFormat="1" ht="12.75"/>
    <row r="587" s="335" customFormat="1" ht="12.75"/>
    <row r="588" s="335" customFormat="1" ht="12.75"/>
    <row r="589" s="335" customFormat="1" ht="12.75"/>
    <row r="590" s="335" customFormat="1" ht="12.75"/>
    <row r="591" s="335" customFormat="1" ht="12.75"/>
    <row r="592" s="335" customFormat="1" ht="12.75"/>
    <row r="593" s="335" customFormat="1" ht="12.75"/>
    <row r="594" s="335" customFormat="1" ht="12.75"/>
    <row r="595" s="335" customFormat="1" ht="12.75"/>
    <row r="596" s="335" customFormat="1" ht="12.75"/>
    <row r="597" s="335" customFormat="1" ht="12.75"/>
    <row r="598" s="335" customFormat="1" ht="12.75"/>
    <row r="599" s="335" customFormat="1" ht="12.75"/>
    <row r="600" s="335" customFormat="1" ht="12.75"/>
    <row r="601" s="335" customFormat="1" ht="12.75"/>
    <row r="602" s="335" customFormat="1" ht="12.75"/>
    <row r="603" s="335" customFormat="1" ht="12.75"/>
    <row r="604" s="335" customFormat="1" ht="12.75"/>
    <row r="605" s="335" customFormat="1" ht="12.75"/>
    <row r="606" s="335" customFormat="1" ht="12.75"/>
    <row r="607" s="335" customFormat="1" ht="12.75"/>
    <row r="608" s="335" customFormat="1" ht="12.75"/>
    <row r="609" s="335" customFormat="1" ht="12.75"/>
    <row r="610" s="335" customFormat="1" ht="12.75"/>
    <row r="611" s="335" customFormat="1" ht="12.75"/>
    <row r="612" s="335" customFormat="1" ht="12.75"/>
    <row r="613" s="335" customFormat="1" ht="12.75"/>
    <row r="614" s="335" customFormat="1" ht="12.75"/>
    <row r="615" s="335" customFormat="1" ht="12.75"/>
    <row r="616" s="335" customFormat="1" ht="12.75"/>
    <row r="617" s="335" customFormat="1" ht="12.75"/>
    <row r="618" s="335" customFormat="1" ht="12.75"/>
    <row r="619" s="335" customFormat="1" ht="12.75"/>
    <row r="620" s="335" customFormat="1" ht="12.75"/>
    <row r="621" s="335" customFormat="1" ht="12.75"/>
    <row r="622" s="335" customFormat="1" ht="12.75"/>
    <row r="623" s="335" customFormat="1" ht="12.75"/>
    <row r="624" s="335" customFormat="1" ht="12.75"/>
    <row r="625" s="335" customFormat="1" ht="12.75"/>
    <row r="626" s="335" customFormat="1" ht="12.75"/>
    <row r="627" s="335" customFormat="1" ht="12.75"/>
    <row r="628" s="335" customFormat="1" ht="12.75"/>
    <row r="629" s="335" customFormat="1" ht="12.75"/>
    <row r="630" s="335" customFormat="1" ht="12.75"/>
    <row r="631" s="335" customFormat="1" ht="12.75"/>
    <row r="632" s="335" customFormat="1" ht="12.75"/>
    <row r="633" s="335" customFormat="1" ht="12.75"/>
    <row r="634" s="335" customFormat="1" ht="12.75"/>
    <row r="635" s="335" customFormat="1" ht="12.75"/>
    <row r="636" s="335" customFormat="1" ht="12.75"/>
    <row r="637" s="335" customFormat="1" ht="12.75"/>
    <row r="638" s="335" customFormat="1" ht="12.75"/>
    <row r="639" s="335" customFormat="1" ht="12.75"/>
    <row r="640" s="335" customFormat="1" ht="12.75"/>
    <row r="641" s="335" customFormat="1" ht="12.75"/>
    <row r="642" s="335" customFormat="1" ht="12.75"/>
    <row r="643" s="335" customFormat="1" ht="12.75"/>
    <row r="644" s="335" customFormat="1" ht="12.75"/>
    <row r="645" s="335" customFormat="1" ht="12.75"/>
    <row r="646" s="335" customFormat="1" ht="12.75"/>
    <row r="647" s="335" customFormat="1" ht="12.75"/>
    <row r="648" s="335" customFormat="1" ht="12.75"/>
    <row r="649" s="335" customFormat="1" ht="12.75"/>
    <row r="650" s="335" customFormat="1" ht="12.75"/>
    <row r="651" s="335" customFormat="1" ht="12.75"/>
    <row r="652" s="335" customFormat="1" ht="12.75"/>
    <row r="653" s="335" customFormat="1" ht="12.75"/>
    <row r="654" s="335" customFormat="1" ht="12.75"/>
    <row r="655" s="335" customFormat="1" ht="12.75"/>
    <row r="656" s="335" customFormat="1" ht="12.75"/>
    <row r="657" s="335" customFormat="1" ht="12.75"/>
    <row r="658" s="335" customFormat="1" ht="12.75"/>
    <row r="659" s="335" customFormat="1" ht="12.75"/>
    <row r="660" s="335" customFormat="1" ht="12.75"/>
    <row r="661" s="335" customFormat="1" ht="12.75"/>
    <row r="662" s="335" customFormat="1" ht="12.75"/>
    <row r="663" s="335" customFormat="1" ht="12.75"/>
    <row r="664" s="335" customFormat="1" ht="12.75"/>
    <row r="665" s="335" customFormat="1" ht="12.75"/>
    <row r="666" s="335" customFormat="1" ht="12.75"/>
    <row r="667" s="335" customFormat="1" ht="12.75"/>
    <row r="668" s="335" customFormat="1" ht="12.75"/>
    <row r="669" s="335" customFormat="1" ht="12.75"/>
    <row r="670" s="335" customFormat="1" ht="12.75"/>
    <row r="671" s="335" customFormat="1" ht="12.75"/>
    <row r="672" s="335" customFormat="1" ht="12.75"/>
    <row r="673" s="335" customFormat="1" ht="12.75"/>
    <row r="674" s="335" customFormat="1" ht="12.75"/>
    <row r="675" s="335" customFormat="1" ht="12.75"/>
    <row r="676" s="335" customFormat="1" ht="12.75"/>
    <row r="677" s="335" customFormat="1" ht="12.75"/>
    <row r="678" s="335" customFormat="1" ht="12.75"/>
    <row r="679" s="335" customFormat="1" ht="12.75"/>
    <row r="680" s="335" customFormat="1" ht="12.75"/>
    <row r="681" s="335" customFormat="1" ht="12.75"/>
    <row r="682" s="335" customFormat="1" ht="12.75"/>
    <row r="683" s="335" customFormat="1" ht="12.75"/>
    <row r="684" s="335" customFormat="1" ht="12.75"/>
    <row r="685" s="335" customFormat="1" ht="12.75"/>
    <row r="686" s="335" customFormat="1" ht="12.75"/>
    <row r="687" s="335" customFormat="1" ht="12.75"/>
    <row r="688" s="335" customFormat="1" ht="12.75"/>
    <row r="689" s="335" customFormat="1" ht="12.75"/>
    <row r="690" s="335" customFormat="1" ht="12.75"/>
    <row r="691" s="335" customFormat="1" ht="12.75"/>
    <row r="692" s="335" customFormat="1" ht="12.75"/>
    <row r="693" s="335" customFormat="1" ht="12.75"/>
    <row r="694" s="335" customFormat="1" ht="12.75"/>
    <row r="695" s="335" customFormat="1" ht="12.75"/>
    <row r="696" s="335" customFormat="1" ht="12.75"/>
    <row r="697" s="335" customFormat="1" ht="12.75"/>
    <row r="698" s="335" customFormat="1" ht="12.75"/>
    <row r="699" s="335" customFormat="1" ht="12.75"/>
    <row r="700" s="335" customFormat="1" ht="12.75"/>
    <row r="701" s="335" customFormat="1" ht="12.75"/>
    <row r="702" s="335" customFormat="1" ht="12.75"/>
    <row r="703" s="335" customFormat="1" ht="12.75"/>
    <row r="704" s="335" customFormat="1" ht="12.75"/>
    <row r="705" s="335" customFormat="1" ht="12.75"/>
    <row r="706" s="335" customFormat="1" ht="12.75"/>
    <row r="707" s="335" customFormat="1" ht="12.75"/>
    <row r="708" s="335" customFormat="1" ht="12.75"/>
    <row r="709" s="335" customFormat="1" ht="12.75"/>
    <row r="710" s="335" customFormat="1" ht="12.75"/>
    <row r="711" s="335" customFormat="1" ht="12.75"/>
    <row r="712" s="335" customFormat="1" ht="12.75"/>
    <row r="713" s="335" customFormat="1" ht="12.75"/>
    <row r="714" s="335" customFormat="1" ht="12.75"/>
    <row r="715" s="335" customFormat="1" ht="12.75"/>
    <row r="716" s="335" customFormat="1" ht="12.75"/>
    <row r="717" s="335" customFormat="1" ht="12.75"/>
    <row r="718" s="335" customFormat="1" ht="12.75"/>
    <row r="719" s="335" customFormat="1" ht="12.75"/>
    <row r="720" s="335" customFormat="1" ht="12.75"/>
    <row r="721" s="335" customFormat="1" ht="12.75"/>
    <row r="722" s="335" customFormat="1" ht="12.75"/>
    <row r="723" s="335" customFormat="1" ht="12.75"/>
    <row r="724" s="335" customFormat="1" ht="12.75"/>
    <row r="725" s="335" customFormat="1" ht="12.75"/>
    <row r="726" s="335" customFormat="1" ht="12.75"/>
    <row r="727" s="335" customFormat="1" ht="12.75"/>
    <row r="728" s="335" customFormat="1" ht="12.75"/>
    <row r="729" s="335" customFormat="1" ht="12.75"/>
    <row r="730" s="335" customFormat="1" ht="12.75"/>
    <row r="731" s="335" customFormat="1" ht="12.75"/>
    <row r="732" s="335" customFormat="1" ht="12.75"/>
    <row r="733" s="335" customFormat="1" ht="12.75"/>
    <row r="734" s="335" customFormat="1" ht="12.75"/>
    <row r="735" s="335" customFormat="1" ht="12.75"/>
    <row r="736" s="335" customFormat="1" ht="12.75"/>
    <row r="737" s="335" customFormat="1" ht="12.75"/>
    <row r="738" s="335" customFormat="1" ht="12.75"/>
    <row r="739" s="335" customFormat="1" ht="12.75"/>
    <row r="740" s="335" customFormat="1" ht="12.75"/>
    <row r="741" s="335" customFormat="1" ht="12.75"/>
    <row r="742" s="335" customFormat="1" ht="12.75"/>
    <row r="743" s="335" customFormat="1" ht="12.75"/>
    <row r="744" s="335" customFormat="1" ht="12.75"/>
    <row r="745" s="335" customFormat="1" ht="12.75"/>
    <row r="746" s="335" customFormat="1" ht="12.75"/>
    <row r="747" s="335" customFormat="1" ht="12.75"/>
    <row r="748" s="335" customFormat="1" ht="12.75"/>
    <row r="749" s="335" customFormat="1" ht="12.75"/>
    <row r="750" s="335" customFormat="1" ht="12.75"/>
    <row r="751" s="335" customFormat="1" ht="12.75"/>
    <row r="752" s="335" customFormat="1" ht="12.75"/>
    <row r="753" s="335" customFormat="1" ht="12.75"/>
    <row r="754" s="335" customFormat="1" ht="12.75"/>
    <row r="755" s="335" customFormat="1" ht="12.75"/>
    <row r="756" s="335" customFormat="1" ht="12.75"/>
    <row r="757" s="335" customFormat="1" ht="12.75"/>
    <row r="758" s="335" customFormat="1" ht="12.75"/>
    <row r="759" s="335" customFormat="1" ht="12.75"/>
    <row r="760" s="335" customFormat="1" ht="12.75"/>
    <row r="761" s="335" customFormat="1" ht="12.75"/>
    <row r="762" s="335" customFormat="1" ht="12.75"/>
    <row r="763" s="335" customFormat="1" ht="12.75"/>
    <row r="764" s="335" customFormat="1" ht="12.75"/>
    <row r="765" s="335" customFormat="1" ht="12.75"/>
    <row r="766" s="335" customFormat="1" ht="12.75"/>
    <row r="767" s="335" customFormat="1" ht="12.75"/>
    <row r="768" s="335" customFormat="1" ht="12.75"/>
    <row r="769" s="335" customFormat="1" ht="12.75"/>
    <row r="770" s="335" customFormat="1" ht="12.75"/>
    <row r="771" s="335" customFormat="1" ht="12.75"/>
    <row r="772" s="335" customFormat="1" ht="12.75"/>
    <row r="773" s="335" customFormat="1" ht="12.75"/>
    <row r="774" s="335" customFormat="1" ht="12.75"/>
    <row r="775" s="335" customFormat="1" ht="12.75"/>
    <row r="776" s="335" customFormat="1" ht="12.75"/>
    <row r="777" s="335" customFormat="1" ht="12.75"/>
    <row r="778" s="335" customFormat="1" ht="12.75"/>
    <row r="779" s="335" customFormat="1" ht="12.75"/>
    <row r="780" s="335" customFormat="1" ht="12.75"/>
    <row r="781" s="335" customFormat="1" ht="12.75"/>
    <row r="782" s="335" customFormat="1" ht="12.75"/>
    <row r="783" s="335" customFormat="1" ht="12.75"/>
    <row r="784" s="335" customFormat="1" ht="12.75"/>
    <row r="785" s="335" customFormat="1" ht="12.75"/>
    <row r="786" s="335" customFormat="1" ht="12.75"/>
    <row r="787" s="335" customFormat="1" ht="12.75"/>
    <row r="788" s="335" customFormat="1" ht="12.75"/>
    <row r="789" s="335" customFormat="1" ht="12.75"/>
    <row r="790" s="335" customFormat="1" ht="12.75"/>
    <row r="791" s="335" customFormat="1" ht="12.75"/>
    <row r="792" s="335" customFormat="1" ht="12.75"/>
    <row r="793" s="335" customFormat="1" ht="12.75"/>
    <row r="794" s="335" customFormat="1" ht="12.75"/>
    <row r="795" s="335" customFormat="1" ht="12.75"/>
    <row r="796" s="335" customFormat="1" ht="12.75"/>
    <row r="797" s="335" customFormat="1" ht="12.75"/>
    <row r="798" s="335" customFormat="1" ht="12.75"/>
    <row r="799" s="335" customFormat="1" ht="12.75"/>
    <row r="800" s="335" customFormat="1" ht="12.75"/>
    <row r="801" s="335" customFormat="1" ht="12.75"/>
    <row r="802" s="335" customFormat="1" ht="12.75"/>
    <row r="803" s="335" customFormat="1" ht="12.75"/>
    <row r="804" s="335" customFormat="1" ht="12.75"/>
    <row r="805" s="335" customFormat="1" ht="12.75"/>
    <row r="806" s="335" customFormat="1" ht="12.75"/>
    <row r="807" s="335" customFormat="1" ht="12.75"/>
    <row r="808" s="335" customFormat="1" ht="12.75"/>
    <row r="809" s="335" customFormat="1" ht="12.75"/>
    <row r="810" s="335" customFormat="1" ht="12.75"/>
    <row r="811" s="335" customFormat="1" ht="12.75"/>
    <row r="812" s="335" customFormat="1" ht="12.75"/>
    <row r="813" s="335" customFormat="1" ht="12.75"/>
    <row r="814" s="335" customFormat="1" ht="12.75"/>
    <row r="815" s="335" customFormat="1" ht="12.75"/>
    <row r="816" s="335" customFormat="1" ht="12.75"/>
    <row r="817" s="335" customFormat="1" ht="12.75"/>
    <row r="818" s="335" customFormat="1" ht="12.75"/>
    <row r="819" s="335" customFormat="1" ht="12.75"/>
    <row r="820" s="335" customFormat="1" ht="12.75"/>
    <row r="821" s="335" customFormat="1" ht="12.75"/>
    <row r="822" s="335" customFormat="1" ht="12.75"/>
    <row r="823" s="335" customFormat="1" ht="12.75"/>
    <row r="824" s="335" customFormat="1" ht="12.75"/>
    <row r="825" s="335" customFormat="1" ht="12.75"/>
    <row r="826" s="335" customFormat="1" ht="12.75"/>
    <row r="827" s="335" customFormat="1" ht="12.75"/>
    <row r="828" s="335" customFormat="1" ht="12.75"/>
    <row r="829" s="335" customFormat="1" ht="12.75"/>
    <row r="830" s="335" customFormat="1" ht="12.75"/>
    <row r="831" s="335" customFormat="1" ht="12.75"/>
    <row r="832" s="335" customFormat="1" ht="12.75"/>
    <row r="833" s="335" customFormat="1" ht="12.75"/>
    <row r="834" s="335" customFormat="1" ht="12.75"/>
    <row r="835" s="335" customFormat="1" ht="12.75"/>
    <row r="836" s="335" customFormat="1" ht="12.75"/>
    <row r="837" s="335" customFormat="1" ht="12.75"/>
    <row r="838" s="335" customFormat="1" ht="12.75"/>
    <row r="839" s="335" customFormat="1" ht="12.75"/>
    <row r="840" s="335" customFormat="1" ht="12.75"/>
    <row r="841" s="335" customFormat="1" ht="12.75"/>
    <row r="842" s="335" customFormat="1" ht="12.75"/>
    <row r="843" s="335" customFormat="1" ht="12.75"/>
    <row r="844" s="335" customFormat="1" ht="12.75"/>
    <row r="845" s="335" customFormat="1" ht="12.75"/>
    <row r="846" s="335" customFormat="1" ht="12.75"/>
    <row r="847" s="335" customFormat="1" ht="12.75"/>
    <row r="848" s="335" customFormat="1" ht="12.75"/>
    <row r="849" s="335" customFormat="1" ht="12.75"/>
    <row r="850" s="335" customFormat="1" ht="12.75"/>
    <row r="851" s="335" customFormat="1" ht="12.75"/>
    <row r="852" s="335" customFormat="1" ht="12.75"/>
    <row r="853" s="335" customFormat="1" ht="12.75"/>
    <row r="854" s="335" customFormat="1" ht="12.75"/>
    <row r="855" s="335" customFormat="1" ht="12.75"/>
    <row r="856" s="335" customFormat="1" ht="12.75"/>
    <row r="857" s="335" customFormat="1" ht="12.75"/>
    <row r="858" s="335" customFormat="1" ht="12.75"/>
    <row r="859" s="335" customFormat="1" ht="12.75"/>
    <row r="860" s="335" customFormat="1" ht="12.75"/>
    <row r="861" s="335" customFormat="1" ht="12.75"/>
    <row r="862" s="335" customFormat="1" ht="12.75"/>
    <row r="863" s="335" customFormat="1" ht="12.75"/>
    <row r="864" s="335" customFormat="1" ht="12.75"/>
    <row r="865" s="335" customFormat="1" ht="12.75"/>
    <row r="866" s="335" customFormat="1" ht="12.75"/>
    <row r="867" s="335" customFormat="1" ht="12.75"/>
    <row r="868" s="335" customFormat="1" ht="12.75"/>
    <row r="869" s="335" customFormat="1" ht="12.75"/>
    <row r="870" s="335" customFormat="1" ht="12.75"/>
    <row r="871" s="335" customFormat="1" ht="12.75"/>
    <row r="872" s="335" customFormat="1" ht="12.75"/>
    <row r="873" s="335" customFormat="1" ht="12.75"/>
    <row r="874" s="335" customFormat="1" ht="12.75"/>
    <row r="875" s="335" customFormat="1" ht="12.75"/>
    <row r="876" s="335" customFormat="1" ht="12.75"/>
    <row r="877" s="335" customFormat="1" ht="12.75"/>
    <row r="878" s="335" customFormat="1" ht="12.75"/>
    <row r="879" s="335" customFormat="1" ht="12.75"/>
    <row r="880" s="335" customFormat="1" ht="12.75"/>
    <row r="881" s="335" customFormat="1" ht="12.75"/>
    <row r="882" s="335" customFormat="1" ht="12.75"/>
    <row r="883" s="335" customFormat="1" ht="12.75"/>
    <row r="884" s="335" customFormat="1" ht="12.75"/>
    <row r="885" s="335" customFormat="1" ht="12.75"/>
    <row r="886" s="335" customFormat="1" ht="12.75"/>
    <row r="887" s="335" customFormat="1" ht="12.75"/>
    <row r="888" s="335" customFormat="1" ht="12.75"/>
    <row r="889" s="335" customFormat="1" ht="12.75"/>
    <row r="890" s="335" customFormat="1" ht="12.75"/>
    <row r="891" s="335" customFormat="1" ht="12.75"/>
    <row r="892" s="335" customFormat="1" ht="12.75"/>
    <row r="893" s="335" customFormat="1" ht="12.75"/>
    <row r="894" s="335" customFormat="1" ht="12.75"/>
    <row r="895" s="335" customFormat="1" ht="12.75"/>
    <row r="896" s="335" customFormat="1" ht="12.75"/>
    <row r="897" s="335" customFormat="1" ht="12.75"/>
    <row r="898" s="335" customFormat="1" ht="12.75"/>
    <row r="899" s="335" customFormat="1" ht="12.75"/>
    <row r="900" s="335" customFormat="1" ht="12.75"/>
    <row r="901" s="335" customFormat="1" ht="12.75"/>
    <row r="902" s="335" customFormat="1" ht="12.75"/>
    <row r="903" s="335" customFormat="1" ht="12.75"/>
    <row r="904" s="335" customFormat="1" ht="12.75"/>
    <row r="905" s="335" customFormat="1" ht="12.75"/>
    <row r="906" s="335" customFormat="1" ht="12.75"/>
    <row r="907" s="335" customFormat="1" ht="12.75"/>
    <row r="908" s="335" customFormat="1" ht="12.75"/>
    <row r="909" s="335" customFormat="1" ht="12.75"/>
    <row r="910" s="335" customFormat="1" ht="12.75"/>
    <row r="911" s="335" customFormat="1" ht="12.75"/>
    <row r="912" s="335" customFormat="1" ht="12.75"/>
    <row r="913" s="335" customFormat="1" ht="12.75"/>
    <row r="914" s="335" customFormat="1" ht="12.75"/>
    <row r="915" s="335" customFormat="1" ht="12.75"/>
    <row r="916" s="335" customFormat="1" ht="12.75"/>
    <row r="917" s="335" customFormat="1" ht="12.75"/>
    <row r="918" s="335" customFormat="1" ht="12.75"/>
    <row r="919" s="335" customFormat="1" ht="12.75"/>
    <row r="920" s="335" customFormat="1" ht="12.75"/>
    <row r="921" s="335" customFormat="1" ht="12.75"/>
    <row r="922" s="335" customFormat="1" ht="12.75"/>
    <row r="923" s="335" customFormat="1" ht="12.75"/>
    <row r="924" s="335" customFormat="1" ht="12.75"/>
    <row r="925" s="335" customFormat="1" ht="12.75"/>
    <row r="926" s="335" customFormat="1" ht="12.75"/>
    <row r="927" s="335" customFormat="1" ht="12.75"/>
    <row r="928" s="335" customFormat="1" ht="12.75"/>
    <row r="929" s="335" customFormat="1" ht="12.75"/>
    <row r="930" s="335" customFormat="1" ht="12.75"/>
    <row r="931" s="335" customFormat="1" ht="12.75"/>
    <row r="932" s="335" customFormat="1" ht="12.75"/>
    <row r="933" s="335" customFormat="1" ht="12.75"/>
    <row r="934" s="335" customFormat="1" ht="12.75"/>
    <row r="935" s="335" customFormat="1" ht="12.75"/>
    <row r="936" s="335" customFormat="1" ht="12.75"/>
    <row r="937" s="335" customFormat="1" ht="12.75"/>
    <row r="938" s="335" customFormat="1" ht="12.75"/>
    <row r="939" s="335" customFormat="1" ht="12.75"/>
    <row r="940" s="335" customFormat="1" ht="12.75"/>
    <row r="941" s="335" customFormat="1" ht="12.75"/>
    <row r="942" s="335" customFormat="1" ht="12.75"/>
    <row r="943" s="335" customFormat="1" ht="12.75"/>
    <row r="944" s="335" customFormat="1" ht="12.75"/>
    <row r="945" s="335" customFormat="1" ht="12.75"/>
    <row r="946" s="335" customFormat="1" ht="12.75"/>
    <row r="947" s="335" customFormat="1" ht="12.75"/>
    <row r="948" s="335" customFormat="1" ht="12.75"/>
    <row r="949" s="335" customFormat="1" ht="12.75"/>
    <row r="950" s="335" customFormat="1" ht="12.75"/>
    <row r="951" s="335" customFormat="1" ht="12.75"/>
    <row r="952" s="335" customFormat="1" ht="12.75"/>
    <row r="953" s="335" customFormat="1" ht="12.75"/>
    <row r="954" s="335" customFormat="1" ht="12.75"/>
    <row r="955" s="335" customFormat="1" ht="12.75"/>
    <row r="956" s="335" customFormat="1" ht="12.75"/>
    <row r="957" s="335" customFormat="1" ht="12.75"/>
    <row r="958" s="335" customFormat="1" ht="12.75"/>
    <row r="959" s="335" customFormat="1" ht="12.75"/>
    <row r="960" s="335" customFormat="1" ht="12.75"/>
    <row r="961" s="335" customFormat="1" ht="12.75"/>
    <row r="962" s="335" customFormat="1" ht="12.75"/>
    <row r="963" s="335" customFormat="1" ht="12.75"/>
    <row r="964" s="335" customFormat="1" ht="12.75"/>
    <row r="965" s="335" customFormat="1" ht="12.75"/>
    <row r="966" s="335" customFormat="1" ht="12.75"/>
    <row r="967" s="335" customFormat="1" ht="12.75"/>
    <row r="968" s="335" customFormat="1" ht="12.75"/>
    <row r="969" s="335" customFormat="1" ht="12.75"/>
    <row r="970" s="335" customFormat="1" ht="12.75"/>
    <row r="971" s="335" customFormat="1" ht="12.75"/>
    <row r="972" s="335" customFormat="1" ht="12.75"/>
    <row r="973" s="335" customFormat="1" ht="12.75"/>
    <row r="974" s="335" customFormat="1" ht="12.75"/>
    <row r="975" s="335" customFormat="1" ht="12.75"/>
    <row r="976" s="335" customFormat="1" ht="12.75"/>
    <row r="977" s="335" customFormat="1" ht="12.75"/>
    <row r="978" s="335" customFormat="1" ht="12.75"/>
    <row r="979" s="335" customFormat="1" ht="12.75"/>
    <row r="980" s="335" customFormat="1" ht="12.75"/>
    <row r="981" s="335" customFormat="1" ht="12.75"/>
    <row r="982" s="335" customFormat="1" ht="12.75"/>
    <row r="983" s="335" customFormat="1" ht="12.75"/>
    <row r="984" s="335" customFormat="1" ht="12.75"/>
    <row r="985" s="335" customFormat="1" ht="12.75"/>
    <row r="986" s="335" customFormat="1" ht="12.75"/>
    <row r="987" s="335" customFormat="1" ht="12.75"/>
    <row r="988" s="335" customFormat="1" ht="12.75"/>
    <row r="989" s="335" customFormat="1" ht="12.75"/>
    <row r="990" s="335" customFormat="1" ht="12.75"/>
    <row r="991" s="335" customFormat="1" ht="12.75"/>
    <row r="992" s="335" customFormat="1" ht="12.75"/>
    <row r="993" s="335" customFormat="1" ht="12.75"/>
    <row r="994" s="335" customFormat="1" ht="12.75"/>
    <row r="995" s="335" customFormat="1" ht="12.75"/>
    <row r="996" s="335" customFormat="1" ht="12.75"/>
    <row r="997" s="335" customFormat="1" ht="12.75"/>
    <row r="998" s="335" customFormat="1" ht="12.75"/>
    <row r="999" s="335" customFormat="1" ht="12.75"/>
    <row r="1000" s="335" customFormat="1" ht="12.75"/>
    <row r="1001" s="335" customFormat="1" ht="12.75"/>
    <row r="1002" s="335" customFormat="1" ht="12.75"/>
    <row r="1003" s="335" customFormat="1" ht="12.75"/>
    <row r="1004" s="335" customFormat="1" ht="12.75"/>
    <row r="1005" s="335" customFormat="1" ht="12.75"/>
    <row r="1006" s="335" customFormat="1" ht="12.75"/>
  </sheetData>
  <sheetProtection/>
  <protectedRanges>
    <protectedRange sqref="A38" name="区域3"/>
    <protectedRange sqref="B13" name="区域1_1"/>
  </protectedRanges>
  <mergeCells count="2">
    <mergeCell ref="A2:B2"/>
    <mergeCell ref="C3:D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showZeros="0" workbookViewId="0" topLeftCell="A1">
      <selection activeCell="A1" sqref="A1"/>
    </sheetView>
  </sheetViews>
  <sheetFormatPr defaultColWidth="9.00390625" defaultRowHeight="21" customHeight="1"/>
  <cols>
    <col min="1" max="1" width="43.50390625" style="259" customWidth="1"/>
    <col min="2" max="3" width="14.125" style="259" customWidth="1"/>
    <col min="4" max="16384" width="9.00390625" style="259" customWidth="1"/>
  </cols>
  <sheetData>
    <row r="1" s="257" customFormat="1" ht="19.5" customHeight="1">
      <c r="A1" s="85" t="s">
        <v>692</v>
      </c>
    </row>
    <row r="2" spans="1:3" s="324" customFormat="1" ht="48.75" customHeight="1">
      <c r="A2" s="326" t="s">
        <v>693</v>
      </c>
      <c r="B2" s="326"/>
      <c r="C2" s="326"/>
    </row>
    <row r="3" spans="1:3" s="325" customFormat="1" ht="33.75" customHeight="1">
      <c r="A3" s="327"/>
      <c r="B3" s="327"/>
      <c r="C3" s="328" t="s">
        <v>2</v>
      </c>
    </row>
    <row r="4" spans="1:3" s="325" customFormat="1" ht="33.75" customHeight="1">
      <c r="A4" s="329" t="s">
        <v>3</v>
      </c>
      <c r="B4" s="330" t="s">
        <v>561</v>
      </c>
      <c r="C4" s="315" t="s">
        <v>99</v>
      </c>
    </row>
    <row r="5" spans="1:3" ht="33.75" customHeight="1">
      <c r="A5" s="331" t="s">
        <v>623</v>
      </c>
      <c r="B5" s="283">
        <v>8032</v>
      </c>
      <c r="C5" s="332">
        <v>413.2</v>
      </c>
    </row>
    <row r="6" spans="1:3" ht="33.75" customHeight="1">
      <c r="A6" s="331" t="s">
        <v>625</v>
      </c>
      <c r="B6" s="283">
        <v>4013</v>
      </c>
      <c r="C6" s="332">
        <v>565.2</v>
      </c>
    </row>
    <row r="7" spans="1:3" ht="33.75" customHeight="1">
      <c r="A7" s="331" t="s">
        <v>627</v>
      </c>
      <c r="B7" s="283">
        <v>331714</v>
      </c>
      <c r="C7" s="332">
        <v>477.9</v>
      </c>
    </row>
    <row r="8" spans="1:3" ht="33.75" customHeight="1">
      <c r="A8" s="331" t="s">
        <v>632</v>
      </c>
      <c r="B8" s="283">
        <v>47075</v>
      </c>
      <c r="C8" s="332">
        <v>188.3</v>
      </c>
    </row>
    <row r="9" spans="1:3" ht="33.75" customHeight="1">
      <c r="A9" s="331" t="s">
        <v>640</v>
      </c>
      <c r="B9" s="283">
        <v>7500</v>
      </c>
      <c r="C9" s="332">
        <v>89.3</v>
      </c>
    </row>
    <row r="10" spans="1:3" ht="33.75" customHeight="1">
      <c r="A10" s="331" t="s">
        <v>643</v>
      </c>
      <c r="B10" s="283">
        <f>460+18610</f>
        <v>19070</v>
      </c>
      <c r="C10" s="332">
        <v>549.3</v>
      </c>
    </row>
    <row r="11" spans="1:3" ht="33.75" customHeight="1">
      <c r="A11" s="330" t="s">
        <v>121</v>
      </c>
      <c r="B11" s="283">
        <f>SUM(B5:B10)</f>
        <v>417404</v>
      </c>
      <c r="C11" s="332">
        <v>383.2</v>
      </c>
    </row>
  </sheetData>
  <sheetProtection/>
  <mergeCells count="1">
    <mergeCell ref="A2:C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3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24.75" customHeight="1"/>
  <cols>
    <col min="1" max="1" width="48.625" style="290" customWidth="1"/>
    <col min="2" max="2" width="11.375" style="290" customWidth="1"/>
    <col min="3" max="3" width="11.375" style="310" customWidth="1"/>
    <col min="4" max="16384" width="9.00390625" style="290" customWidth="1"/>
  </cols>
  <sheetData>
    <row r="1" spans="1:3" s="288" customFormat="1" ht="19.5" customHeight="1">
      <c r="A1" s="85" t="s">
        <v>694</v>
      </c>
      <c r="B1" s="311"/>
      <c r="C1" s="312"/>
    </row>
    <row r="2" spans="1:3" s="289" customFormat="1" ht="48.75" customHeight="1">
      <c r="A2" s="293" t="s">
        <v>695</v>
      </c>
      <c r="B2" s="293"/>
      <c r="C2" s="293"/>
    </row>
    <row r="3" spans="1:3" ht="19.5" customHeight="1">
      <c r="A3" s="294"/>
      <c r="B3" s="294"/>
      <c r="C3" s="313" t="s">
        <v>2</v>
      </c>
    </row>
    <row r="4" spans="1:3" ht="26.25" customHeight="1">
      <c r="A4" s="297" t="s">
        <v>3</v>
      </c>
      <c r="B4" s="314" t="s">
        <v>561</v>
      </c>
      <c r="C4" s="315" t="s">
        <v>696</v>
      </c>
    </row>
    <row r="5" spans="1:3" ht="26.25" customHeight="1">
      <c r="A5" s="316" t="s">
        <v>697</v>
      </c>
      <c r="B5" s="317">
        <f>B6</f>
        <v>0</v>
      </c>
      <c r="C5" s="318"/>
    </row>
    <row r="6" spans="1:3" ht="26.25" customHeight="1">
      <c r="A6" s="319" t="s">
        <v>621</v>
      </c>
      <c r="B6" s="317"/>
      <c r="C6" s="318"/>
    </row>
    <row r="7" spans="1:3" ht="26.25" customHeight="1">
      <c r="A7" s="316" t="s">
        <v>21</v>
      </c>
      <c r="B7" s="317">
        <f>B8</f>
        <v>0</v>
      </c>
      <c r="C7" s="318"/>
    </row>
    <row r="8" spans="1:3" ht="26.25" customHeight="1">
      <c r="A8" s="319" t="s">
        <v>624</v>
      </c>
      <c r="B8" s="317">
        <f>'[5]表九'!$J$24</f>
        <v>0</v>
      </c>
      <c r="C8" s="318"/>
    </row>
    <row r="9" spans="1:3" ht="26.25" customHeight="1">
      <c r="A9" s="316" t="s">
        <v>27</v>
      </c>
      <c r="B9" s="320">
        <f>SUM(B10:B15)</f>
        <v>321199</v>
      </c>
      <c r="C9" s="318">
        <v>77.3</v>
      </c>
    </row>
    <row r="10" spans="1:3" ht="26.25" customHeight="1">
      <c r="A10" s="316" t="s">
        <v>629</v>
      </c>
      <c r="B10" s="321">
        <v>253315</v>
      </c>
      <c r="C10" s="318">
        <v>76.7</v>
      </c>
    </row>
    <row r="11" spans="1:3" ht="26.25" customHeight="1">
      <c r="A11" s="316" t="s">
        <v>698</v>
      </c>
      <c r="B11" s="321">
        <v>8032</v>
      </c>
      <c r="C11" s="318">
        <v>71.8</v>
      </c>
    </row>
    <row r="12" spans="1:3" ht="26.25" customHeight="1">
      <c r="A12" s="316" t="s">
        <v>633</v>
      </c>
      <c r="B12" s="321">
        <v>4013</v>
      </c>
      <c r="C12" s="318">
        <v>97.5</v>
      </c>
    </row>
    <row r="13" spans="1:3" ht="26.25" customHeight="1">
      <c r="A13" s="316" t="s">
        <v>635</v>
      </c>
      <c r="B13" s="321">
        <v>47075</v>
      </c>
      <c r="C13" s="318">
        <v>75.3</v>
      </c>
    </row>
    <row r="14" spans="1:3" ht="26.25" customHeight="1">
      <c r="A14" s="316" t="s">
        <v>637</v>
      </c>
      <c r="B14" s="321">
        <v>8764</v>
      </c>
      <c r="C14" s="318">
        <v>118.4</v>
      </c>
    </row>
    <row r="15" spans="1:3" ht="26.25" customHeight="1">
      <c r="A15" s="316" t="s">
        <v>641</v>
      </c>
      <c r="B15" s="322">
        <f>'[5]表九'!$J$95</f>
        <v>0</v>
      </c>
      <c r="C15" s="318"/>
    </row>
    <row r="16" spans="1:3" ht="26.25" customHeight="1">
      <c r="A16" s="316" t="s">
        <v>49</v>
      </c>
      <c r="B16" s="320">
        <f>SUM(B17:B19)</f>
        <v>557</v>
      </c>
      <c r="C16" s="318">
        <v>0.4</v>
      </c>
    </row>
    <row r="17" spans="1:3" ht="26.25" customHeight="1">
      <c r="A17" s="316" t="s">
        <v>647</v>
      </c>
      <c r="B17" s="320">
        <v>460</v>
      </c>
      <c r="C17" s="318">
        <v>0.3</v>
      </c>
    </row>
    <row r="18" spans="1:3" ht="26.25" customHeight="1">
      <c r="A18" s="316" t="s">
        <v>649</v>
      </c>
      <c r="B18" s="317"/>
      <c r="C18" s="318"/>
    </row>
    <row r="19" spans="1:3" ht="26.25" customHeight="1">
      <c r="A19" s="316" t="s">
        <v>648</v>
      </c>
      <c r="B19" s="317">
        <f>'[5]表九'!$J$181</f>
        <v>97</v>
      </c>
      <c r="C19" s="318">
        <v>100</v>
      </c>
    </row>
    <row r="20" spans="1:3" ht="26.25" customHeight="1">
      <c r="A20" s="316" t="s">
        <v>51</v>
      </c>
      <c r="B20" s="317">
        <v>32278</v>
      </c>
      <c r="C20" s="318">
        <v>115.7</v>
      </c>
    </row>
    <row r="21" spans="1:3" ht="26.25" customHeight="1">
      <c r="A21" s="316" t="s">
        <v>53</v>
      </c>
      <c r="B21" s="317">
        <v>250</v>
      </c>
      <c r="C21" s="318">
        <v>100</v>
      </c>
    </row>
    <row r="22" spans="1:3" ht="26.25" customHeight="1">
      <c r="A22" s="323" t="s">
        <v>699</v>
      </c>
      <c r="B22" s="320">
        <v>85483</v>
      </c>
      <c r="C22" s="318">
        <v>103</v>
      </c>
    </row>
    <row r="23" spans="1:3" ht="26.25" customHeight="1">
      <c r="A23" s="298" t="s">
        <v>700</v>
      </c>
      <c r="B23" s="320">
        <f>B16+B9+B5+B21+B22+B7+B20</f>
        <v>439767</v>
      </c>
      <c r="C23" s="318">
        <v>66.7</v>
      </c>
    </row>
  </sheetData>
  <sheetProtection/>
  <protectedRanges>
    <protectedRange sqref="B10:B15" name="区域1_1"/>
  </protectedRanges>
  <mergeCells count="1">
    <mergeCell ref="A2:C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7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9.5" customHeight="1"/>
  <cols>
    <col min="1" max="1" width="41.25390625" style="290" customWidth="1"/>
    <col min="2" max="2" width="10.75390625" style="290" customWidth="1"/>
    <col min="3" max="3" width="10.75390625" style="291" customWidth="1"/>
    <col min="4" max="4" width="9.75390625" style="291" customWidth="1"/>
    <col min="5" max="16384" width="9.00390625" style="290" customWidth="1"/>
  </cols>
  <sheetData>
    <row r="1" spans="1:4" s="288" customFormat="1" ht="19.5" customHeight="1">
      <c r="A1" s="85" t="s">
        <v>701</v>
      </c>
      <c r="B1" s="257"/>
      <c r="C1" s="292"/>
      <c r="D1" s="292"/>
    </row>
    <row r="2" spans="1:4" s="289" customFormat="1" ht="48.75" customHeight="1">
      <c r="A2" s="293" t="s">
        <v>702</v>
      </c>
      <c r="B2" s="293"/>
      <c r="C2" s="293"/>
      <c r="D2" s="293"/>
    </row>
    <row r="3" spans="1:4" ht="19.5" customHeight="1">
      <c r="A3" s="294"/>
      <c r="B3" s="294"/>
      <c r="C3" s="295"/>
      <c r="D3" s="296" t="s">
        <v>2</v>
      </c>
    </row>
    <row r="4" spans="1:4" ht="39" customHeight="1">
      <c r="A4" s="297" t="s">
        <v>3</v>
      </c>
      <c r="B4" s="298" t="s">
        <v>127</v>
      </c>
      <c r="C4" s="299" t="s">
        <v>703</v>
      </c>
      <c r="D4" s="300" t="s">
        <v>704</v>
      </c>
    </row>
    <row r="5" spans="1:4" ht="27.75" customHeight="1">
      <c r="A5" s="301" t="s">
        <v>705</v>
      </c>
      <c r="B5" s="302">
        <f>SUM(C5:D5)</f>
        <v>0</v>
      </c>
      <c r="C5" s="302">
        <f>C6</f>
        <v>0</v>
      </c>
      <c r="D5" s="302">
        <f>D6</f>
        <v>0</v>
      </c>
    </row>
    <row r="6" spans="1:4" ht="27.75" customHeight="1">
      <c r="A6" s="301" t="s">
        <v>621</v>
      </c>
      <c r="B6" s="302"/>
      <c r="C6" s="302">
        <f>C7</f>
        <v>0</v>
      </c>
      <c r="D6" s="302"/>
    </row>
    <row r="7" spans="1:4" ht="27.75" customHeight="1">
      <c r="A7" s="303" t="s">
        <v>706</v>
      </c>
      <c r="B7" s="302"/>
      <c r="C7" s="302"/>
      <c r="D7" s="302"/>
    </row>
    <row r="8" spans="1:4" ht="27.75" customHeight="1">
      <c r="A8" s="301" t="s">
        <v>707</v>
      </c>
      <c r="B8" s="302"/>
      <c r="C8" s="302"/>
      <c r="D8" s="302"/>
    </row>
    <row r="9" spans="1:4" ht="27.75" customHeight="1">
      <c r="A9" s="301" t="s">
        <v>624</v>
      </c>
      <c r="B9" s="302"/>
      <c r="C9" s="302"/>
      <c r="D9" s="302"/>
    </row>
    <row r="10" spans="1:4" ht="27.75" customHeight="1">
      <c r="A10" s="301" t="s">
        <v>708</v>
      </c>
      <c r="B10" s="302"/>
      <c r="C10" s="302"/>
      <c r="D10" s="302"/>
    </row>
    <row r="11" spans="1:4" ht="27.75" customHeight="1">
      <c r="A11" s="301" t="s">
        <v>709</v>
      </c>
      <c r="B11" s="302">
        <f>SUM(C11:D11)</f>
        <v>321199</v>
      </c>
      <c r="C11" s="302">
        <f>C12+C20+C22+C23+C24+C25</f>
        <v>321199</v>
      </c>
      <c r="D11" s="302">
        <f>D12+D20+D22+D23+D24+D25</f>
        <v>0</v>
      </c>
    </row>
    <row r="12" spans="1:4" ht="27.75" customHeight="1">
      <c r="A12" s="301" t="s">
        <v>629</v>
      </c>
      <c r="B12" s="302">
        <f>SUM(C12:D12)</f>
        <v>253315</v>
      </c>
      <c r="C12" s="302">
        <f>SUM(C13:C19)</f>
        <v>253315</v>
      </c>
      <c r="D12" s="302">
        <f>SUM(D13:D19)</f>
        <v>0</v>
      </c>
    </row>
    <row r="13" spans="1:4" ht="27.75" customHeight="1">
      <c r="A13" s="301" t="s">
        <v>710</v>
      </c>
      <c r="B13" s="302">
        <v>172698</v>
      </c>
      <c r="C13" s="302">
        <v>172698</v>
      </c>
      <c r="D13" s="302"/>
    </row>
    <row r="14" spans="1:4" ht="27.75" customHeight="1">
      <c r="A14" s="301" t="s">
        <v>711</v>
      </c>
      <c r="B14" s="302"/>
      <c r="C14" s="302"/>
      <c r="D14" s="302"/>
    </row>
    <row r="15" spans="1:4" ht="27.75" customHeight="1">
      <c r="A15" s="303" t="s">
        <v>712</v>
      </c>
      <c r="B15" s="302">
        <v>37149</v>
      </c>
      <c r="C15" s="302">
        <v>37149</v>
      </c>
      <c r="D15" s="302"/>
    </row>
    <row r="16" spans="1:4" ht="27.75" customHeight="1">
      <c r="A16" s="303" t="s">
        <v>713</v>
      </c>
      <c r="B16" s="302"/>
      <c r="C16" s="302"/>
      <c r="D16" s="302"/>
    </row>
    <row r="17" spans="1:4" ht="27.75" customHeight="1">
      <c r="A17" s="303" t="s">
        <v>714</v>
      </c>
      <c r="B17" s="302">
        <v>5500</v>
      </c>
      <c r="C17" s="302">
        <v>5500</v>
      </c>
      <c r="D17" s="302"/>
    </row>
    <row r="18" spans="1:4" ht="27.75" customHeight="1">
      <c r="A18" s="303" t="s">
        <v>715</v>
      </c>
      <c r="B18" s="302">
        <v>37968</v>
      </c>
      <c r="C18" s="302">
        <v>37968</v>
      </c>
      <c r="D18" s="302"/>
    </row>
    <row r="19" spans="1:4" ht="27.75" customHeight="1">
      <c r="A19" s="303" t="s">
        <v>716</v>
      </c>
      <c r="B19" s="302">
        <f>SUM(C19:D19)</f>
        <v>0</v>
      </c>
      <c r="C19" s="302"/>
      <c r="D19" s="302"/>
    </row>
    <row r="20" spans="1:4" ht="27.75" customHeight="1">
      <c r="A20" s="301" t="s">
        <v>631</v>
      </c>
      <c r="B20" s="302">
        <f>SUM(C20:D20)</f>
        <v>8032</v>
      </c>
      <c r="C20" s="302">
        <f>C21</f>
        <v>8032</v>
      </c>
      <c r="D20" s="302">
        <f>D21</f>
        <v>0</v>
      </c>
    </row>
    <row r="21" spans="1:4" ht="27.75" customHeight="1">
      <c r="A21" s="304" t="s">
        <v>710</v>
      </c>
      <c r="B21" s="302">
        <v>8032</v>
      </c>
      <c r="C21" s="302">
        <v>8032</v>
      </c>
      <c r="D21" s="302"/>
    </row>
    <row r="22" spans="1:4" ht="27.75" customHeight="1">
      <c r="A22" s="301" t="s">
        <v>717</v>
      </c>
      <c r="B22" s="302">
        <v>4013</v>
      </c>
      <c r="C22" s="302">
        <v>4013</v>
      </c>
      <c r="D22" s="302"/>
    </row>
    <row r="23" spans="1:4" ht="27.75" customHeight="1">
      <c r="A23" s="301" t="s">
        <v>718</v>
      </c>
      <c r="B23" s="302">
        <v>47075</v>
      </c>
      <c r="C23" s="302">
        <v>47075</v>
      </c>
      <c r="D23" s="302"/>
    </row>
    <row r="24" spans="1:4" ht="27.75" customHeight="1">
      <c r="A24" s="301" t="s">
        <v>719</v>
      </c>
      <c r="B24" s="302">
        <v>8764</v>
      </c>
      <c r="C24" s="302">
        <v>8764</v>
      </c>
      <c r="D24" s="302"/>
    </row>
    <row r="25" spans="1:4" ht="27.75" customHeight="1">
      <c r="A25" s="301" t="s">
        <v>641</v>
      </c>
      <c r="B25" s="302">
        <f>SUM(C25:D25)</f>
        <v>0</v>
      </c>
      <c r="C25" s="302"/>
      <c r="D25" s="302"/>
    </row>
    <row r="26" spans="1:4" ht="27.75" customHeight="1">
      <c r="A26" s="301" t="s">
        <v>720</v>
      </c>
      <c r="B26" s="302">
        <f>SUM(B27:B29)</f>
        <v>557</v>
      </c>
      <c r="C26" s="302">
        <f>SUM(C27:C29)</f>
        <v>460</v>
      </c>
      <c r="D26" s="302">
        <f>SUM(D27:D29)</f>
        <v>97</v>
      </c>
    </row>
    <row r="27" spans="1:5" ht="27.75" customHeight="1">
      <c r="A27" s="305" t="s">
        <v>647</v>
      </c>
      <c r="B27" s="302">
        <f>SUM(C27:D27)</f>
        <v>460</v>
      </c>
      <c r="C27" s="302">
        <v>460</v>
      </c>
      <c r="D27" s="302"/>
      <c r="E27" s="306"/>
    </row>
    <row r="28" spans="1:4" ht="27.75" customHeight="1">
      <c r="A28" s="305" t="s">
        <v>649</v>
      </c>
      <c r="B28" s="302">
        <f aca="true" t="shared" si="0" ref="B28:B40">SUM(C28:D28)</f>
        <v>0</v>
      </c>
      <c r="C28" s="302"/>
      <c r="D28" s="302">
        <v>0</v>
      </c>
    </row>
    <row r="29" spans="1:4" ht="27.75" customHeight="1">
      <c r="A29" s="301" t="s">
        <v>648</v>
      </c>
      <c r="B29" s="302">
        <f t="shared" si="0"/>
        <v>97</v>
      </c>
      <c r="C29" s="302"/>
      <c r="D29" s="302">
        <v>97</v>
      </c>
    </row>
    <row r="30" spans="1:4" ht="27.75" customHeight="1">
      <c r="A30" s="301" t="s">
        <v>721</v>
      </c>
      <c r="B30" s="302">
        <f t="shared" si="0"/>
        <v>32278</v>
      </c>
      <c r="C30" s="302">
        <f>SUM(C31:C34)</f>
        <v>32278</v>
      </c>
      <c r="D30" s="302">
        <f>SUM(D31:D33)</f>
        <v>0</v>
      </c>
    </row>
    <row r="31" spans="1:4" ht="27.75" customHeight="1">
      <c r="A31" s="301" t="s">
        <v>722</v>
      </c>
      <c r="B31" s="302">
        <f t="shared" si="0"/>
        <v>9105</v>
      </c>
      <c r="C31" s="302">
        <v>9105</v>
      </c>
      <c r="D31" s="302"/>
    </row>
    <row r="32" spans="1:4" ht="27.75" customHeight="1">
      <c r="A32" s="301" t="s">
        <v>723</v>
      </c>
      <c r="B32" s="302">
        <f t="shared" si="0"/>
        <v>3803</v>
      </c>
      <c r="C32" s="302">
        <v>3803</v>
      </c>
      <c r="D32" s="302"/>
    </row>
    <row r="33" spans="1:4" ht="27.75" customHeight="1">
      <c r="A33" s="301" t="s">
        <v>724</v>
      </c>
      <c r="B33" s="302">
        <f t="shared" si="0"/>
        <v>760</v>
      </c>
      <c r="C33" s="302">
        <v>760</v>
      </c>
      <c r="D33" s="302"/>
    </row>
    <row r="34" spans="1:4" ht="27.75" customHeight="1">
      <c r="A34" s="301" t="s">
        <v>725</v>
      </c>
      <c r="B34" s="302">
        <f t="shared" si="0"/>
        <v>18610</v>
      </c>
      <c r="C34" s="302">
        <v>18610</v>
      </c>
      <c r="D34" s="307"/>
    </row>
    <row r="35" spans="1:4" ht="27.75" customHeight="1">
      <c r="A35" s="301" t="s">
        <v>726</v>
      </c>
      <c r="B35" s="302">
        <f t="shared" si="0"/>
        <v>250</v>
      </c>
      <c r="C35" s="302">
        <f>SUM(C36:C38)</f>
        <v>250</v>
      </c>
      <c r="D35" s="302"/>
    </row>
    <row r="36" spans="1:4" ht="27.75" customHeight="1">
      <c r="A36" s="301" t="s">
        <v>727</v>
      </c>
      <c r="B36" s="302">
        <f t="shared" si="0"/>
        <v>250</v>
      </c>
      <c r="C36" s="302">
        <v>250</v>
      </c>
      <c r="D36" s="302"/>
    </row>
    <row r="37" spans="1:4" ht="27.75" customHeight="1">
      <c r="A37" s="301" t="s">
        <v>728</v>
      </c>
      <c r="B37" s="302">
        <f t="shared" si="0"/>
        <v>0</v>
      </c>
      <c r="C37" s="302"/>
      <c r="D37" s="302"/>
    </row>
    <row r="38" spans="1:4" ht="27.75" customHeight="1">
      <c r="A38" s="305" t="s">
        <v>729</v>
      </c>
      <c r="B38" s="302">
        <f t="shared" si="0"/>
        <v>0</v>
      </c>
      <c r="C38" s="302"/>
      <c r="D38" s="302"/>
    </row>
    <row r="39" spans="1:4" ht="27.75" customHeight="1">
      <c r="A39" s="305" t="s">
        <v>730</v>
      </c>
      <c r="B39" s="302">
        <f t="shared" si="0"/>
        <v>85483</v>
      </c>
      <c r="C39" s="302">
        <v>85483</v>
      </c>
      <c r="D39" s="302"/>
    </row>
    <row r="40" spans="1:4" ht="27.75" customHeight="1">
      <c r="A40" s="298" t="s">
        <v>121</v>
      </c>
      <c r="B40" s="302">
        <f t="shared" si="0"/>
        <v>439767</v>
      </c>
      <c r="C40" s="302">
        <f>C5+C8+C11+C26+C30+C35+C39</f>
        <v>439670</v>
      </c>
      <c r="D40" s="302">
        <f>D26+D11+D5+D30+D35+D39+D20+D22+D23+D24+D8</f>
        <v>97</v>
      </c>
    </row>
    <row r="41" spans="2:3" ht="19.5" customHeight="1">
      <c r="B41" s="306"/>
      <c r="C41" s="308"/>
    </row>
    <row r="47" spans="3:4" ht="19.5" customHeight="1">
      <c r="C47" s="309"/>
      <c r="D47" s="309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00" workbookViewId="0" topLeftCell="A1">
      <selection activeCell="T10" sqref="T10"/>
    </sheetView>
  </sheetViews>
  <sheetFormatPr defaultColWidth="9.00390625" defaultRowHeight="14.25"/>
  <cols>
    <col min="1" max="1" width="24.50390625" style="269" customWidth="1"/>
    <col min="2" max="2" width="8.25390625" style="269" customWidth="1"/>
    <col min="3" max="3" width="7.25390625" style="269" customWidth="1"/>
    <col min="4" max="4" width="10.625" style="269" customWidth="1"/>
    <col min="5" max="5" width="7.375" style="270" customWidth="1"/>
    <col min="6" max="16" width="7.375" style="269" customWidth="1"/>
  </cols>
  <sheetData>
    <row r="1" spans="1:16" ht="14.25">
      <c r="A1" s="271" t="s">
        <v>731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25.5">
      <c r="A2" s="272" t="s">
        <v>732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ht="14.2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87" t="s">
        <v>2</v>
      </c>
      <c r="P3" s="287"/>
    </row>
    <row r="4" spans="1:16" ht="33" customHeight="1">
      <c r="A4" s="273" t="s">
        <v>3</v>
      </c>
      <c r="B4" s="274" t="s">
        <v>733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ht="33" customHeight="1">
      <c r="A5" s="273"/>
      <c r="B5" s="274" t="s">
        <v>127</v>
      </c>
      <c r="C5" s="274" t="s">
        <v>734</v>
      </c>
      <c r="D5" s="275" t="s">
        <v>461</v>
      </c>
      <c r="E5" s="276" t="s">
        <v>462</v>
      </c>
      <c r="F5" s="276" t="s">
        <v>463</v>
      </c>
      <c r="G5" s="277" t="s">
        <v>464</v>
      </c>
      <c r="H5" s="277" t="s">
        <v>465</v>
      </c>
      <c r="I5" s="277" t="s">
        <v>466</v>
      </c>
      <c r="J5" s="277" t="s">
        <v>467</v>
      </c>
      <c r="K5" s="277" t="s">
        <v>468</v>
      </c>
      <c r="L5" s="277" t="s">
        <v>469</v>
      </c>
      <c r="M5" s="277" t="s">
        <v>470</v>
      </c>
      <c r="N5" s="277" t="s">
        <v>471</v>
      </c>
      <c r="O5" s="277" t="s">
        <v>472</v>
      </c>
      <c r="P5" s="277" t="s">
        <v>473</v>
      </c>
    </row>
    <row r="6" spans="1:16" ht="33" customHeight="1">
      <c r="A6" s="278" t="s">
        <v>127</v>
      </c>
      <c r="B6" s="279">
        <f aca="true" t="shared" si="0" ref="B6:B14">SUM(C6:D6)</f>
        <v>30699</v>
      </c>
      <c r="C6" s="279">
        <f aca="true" t="shared" si="1" ref="C6:P6">SUM(C7:C14)</f>
        <v>97</v>
      </c>
      <c r="D6" s="279">
        <f aca="true" t="shared" si="2" ref="D6:D14">SUM(E6:P6)</f>
        <v>30602</v>
      </c>
      <c r="E6" s="279">
        <f t="shared" si="1"/>
        <v>10000</v>
      </c>
      <c r="F6" s="279">
        <f t="shared" si="1"/>
        <v>2570</v>
      </c>
      <c r="G6" s="279">
        <f t="shared" si="1"/>
        <v>0</v>
      </c>
      <c r="H6" s="279">
        <f t="shared" si="1"/>
        <v>0</v>
      </c>
      <c r="I6" s="279">
        <f t="shared" si="1"/>
        <v>13500</v>
      </c>
      <c r="J6" s="279">
        <f t="shared" si="1"/>
        <v>0</v>
      </c>
      <c r="K6" s="279">
        <f t="shared" si="1"/>
        <v>0</v>
      </c>
      <c r="L6" s="279">
        <f t="shared" si="1"/>
        <v>181</v>
      </c>
      <c r="M6" s="279">
        <f t="shared" si="1"/>
        <v>1673</v>
      </c>
      <c r="N6" s="279">
        <f t="shared" si="1"/>
        <v>185</v>
      </c>
      <c r="O6" s="279">
        <f t="shared" si="1"/>
        <v>0</v>
      </c>
      <c r="P6" s="279">
        <f t="shared" si="1"/>
        <v>2493</v>
      </c>
    </row>
    <row r="7" spans="1:16" ht="33" customHeight="1">
      <c r="A7" s="280" t="s">
        <v>735</v>
      </c>
      <c r="B7" s="279">
        <f t="shared" si="0"/>
        <v>0</v>
      </c>
      <c r="C7" s="279"/>
      <c r="D7" s="279">
        <f t="shared" si="2"/>
        <v>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1:16" ht="33" customHeight="1">
      <c r="A8" s="281" t="s">
        <v>707</v>
      </c>
      <c r="B8" s="279">
        <f t="shared" si="0"/>
        <v>11482</v>
      </c>
      <c r="C8" s="282"/>
      <c r="D8" s="279">
        <f t="shared" si="2"/>
        <v>11482</v>
      </c>
      <c r="E8" s="283">
        <v>8955</v>
      </c>
      <c r="F8" s="283">
        <v>2527</v>
      </c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33" customHeight="1">
      <c r="A9" s="281" t="s">
        <v>736</v>
      </c>
      <c r="B9" s="279">
        <f t="shared" si="0"/>
        <v>0</v>
      </c>
      <c r="C9" s="284"/>
      <c r="D9" s="279">
        <f t="shared" si="2"/>
        <v>0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33" customHeight="1">
      <c r="A10" s="281" t="s">
        <v>737</v>
      </c>
      <c r="B10" s="279">
        <f t="shared" si="0"/>
        <v>0</v>
      </c>
      <c r="C10" s="285"/>
      <c r="D10" s="279">
        <f t="shared" si="2"/>
        <v>0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33" customHeight="1">
      <c r="A11" s="281" t="s">
        <v>738</v>
      </c>
      <c r="B11" s="279">
        <f t="shared" si="0"/>
        <v>43</v>
      </c>
      <c r="C11" s="285"/>
      <c r="D11" s="279">
        <f t="shared" si="2"/>
        <v>43</v>
      </c>
      <c r="E11" s="283"/>
      <c r="F11" s="283">
        <v>43</v>
      </c>
      <c r="G11" s="283"/>
      <c r="H11" s="283"/>
      <c r="I11" s="283"/>
      <c r="J11" s="283"/>
      <c r="K11" s="283"/>
      <c r="L11" s="283"/>
      <c r="M11" s="283"/>
      <c r="N11" s="283"/>
      <c r="O11" s="283"/>
      <c r="P11" s="283"/>
    </row>
    <row r="12" spans="1:16" ht="33" customHeight="1">
      <c r="A12" s="286" t="s">
        <v>739</v>
      </c>
      <c r="B12" s="279">
        <f t="shared" si="0"/>
        <v>0</v>
      </c>
      <c r="C12" s="285"/>
      <c r="D12" s="279">
        <f t="shared" si="2"/>
        <v>0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</row>
    <row r="13" spans="1:16" ht="33" customHeight="1">
      <c r="A13" s="286" t="s">
        <v>740</v>
      </c>
      <c r="B13" s="279">
        <f t="shared" si="0"/>
        <v>0</v>
      </c>
      <c r="C13" s="285"/>
      <c r="D13" s="279">
        <f t="shared" si="2"/>
        <v>0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</row>
    <row r="14" spans="1:16" ht="33" customHeight="1">
      <c r="A14" s="286" t="s">
        <v>741</v>
      </c>
      <c r="B14" s="279">
        <f t="shared" si="0"/>
        <v>19174</v>
      </c>
      <c r="C14" s="285">
        <v>97</v>
      </c>
      <c r="D14" s="279">
        <f t="shared" si="2"/>
        <v>19077</v>
      </c>
      <c r="E14" s="283">
        <v>1045</v>
      </c>
      <c r="F14" s="283"/>
      <c r="G14" s="283"/>
      <c r="H14" s="283"/>
      <c r="I14" s="283">
        <v>13500</v>
      </c>
      <c r="J14" s="283"/>
      <c r="K14" s="283"/>
      <c r="L14" s="283">
        <v>181</v>
      </c>
      <c r="M14" s="283">
        <v>1673</v>
      </c>
      <c r="N14" s="283">
        <v>185</v>
      </c>
      <c r="O14" s="283"/>
      <c r="P14" s="283">
        <v>2493</v>
      </c>
    </row>
  </sheetData>
  <sheetProtection/>
  <mergeCells count="4">
    <mergeCell ref="A2:P2"/>
    <mergeCell ref="O3:P3"/>
    <mergeCell ref="B4:P4"/>
    <mergeCell ref="A4:A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"/>
  <sheetViews>
    <sheetView workbookViewId="0" topLeftCell="A1">
      <selection activeCell="A1" sqref="A1"/>
    </sheetView>
  </sheetViews>
  <sheetFormatPr defaultColWidth="9.00390625" defaultRowHeight="14.25"/>
  <cols>
    <col min="1" max="1" width="32.25390625" style="41" customWidth="1"/>
    <col min="2" max="2" width="39.625" style="41" customWidth="1"/>
    <col min="3" max="16384" width="9.00390625" style="41" customWidth="1"/>
  </cols>
  <sheetData>
    <row r="1" s="257" customFormat="1" ht="19.5" customHeight="1">
      <c r="A1" s="85" t="s">
        <v>742</v>
      </c>
    </row>
    <row r="2" spans="1:16" s="258" customFormat="1" ht="48.75" customHeight="1">
      <c r="A2" s="260" t="s">
        <v>732</v>
      </c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2" s="259" customFormat="1" ht="19.5" customHeight="1">
      <c r="A3" s="262" t="s">
        <v>2</v>
      </c>
      <c r="B3" s="262"/>
    </row>
    <row r="4" spans="1:2" ht="26.25" customHeight="1">
      <c r="A4" s="263" t="s">
        <v>743</v>
      </c>
      <c r="B4" s="263" t="s">
        <v>744</v>
      </c>
    </row>
    <row r="5" spans="1:2" ht="26.25" customHeight="1">
      <c r="A5" s="263" t="s">
        <v>127</v>
      </c>
      <c r="B5" s="264">
        <f>B6+B7</f>
        <v>30699</v>
      </c>
    </row>
    <row r="6" spans="1:2" ht="26.25" customHeight="1">
      <c r="A6" s="265" t="s">
        <v>460</v>
      </c>
      <c r="B6" s="264">
        <v>97</v>
      </c>
    </row>
    <row r="7" spans="1:2" ht="26.25" customHeight="1">
      <c r="A7" s="266" t="s">
        <v>461</v>
      </c>
      <c r="B7" s="264">
        <f>SUM(B8:B65536)</f>
        <v>30602</v>
      </c>
    </row>
    <row r="8" spans="1:2" ht="26.25" customHeight="1">
      <c r="A8" s="267" t="s">
        <v>462</v>
      </c>
      <c r="B8" s="264">
        <v>10000</v>
      </c>
    </row>
    <row r="9" spans="1:2" ht="26.25" customHeight="1">
      <c r="A9" s="267" t="s">
        <v>463</v>
      </c>
      <c r="B9" s="264">
        <v>2570</v>
      </c>
    </row>
    <row r="10" spans="1:2" ht="26.25" customHeight="1">
      <c r="A10" s="268" t="s">
        <v>464</v>
      </c>
      <c r="B10" s="264"/>
    </row>
    <row r="11" spans="1:2" ht="26.25" customHeight="1">
      <c r="A11" s="268" t="s">
        <v>465</v>
      </c>
      <c r="B11" s="264"/>
    </row>
    <row r="12" spans="1:2" ht="26.25" customHeight="1">
      <c r="A12" s="268" t="s">
        <v>466</v>
      </c>
      <c r="B12" s="264">
        <v>13500</v>
      </c>
    </row>
    <row r="13" spans="1:2" ht="26.25" customHeight="1">
      <c r="A13" s="268" t="s">
        <v>467</v>
      </c>
      <c r="B13" s="264"/>
    </row>
    <row r="14" spans="1:2" ht="26.25" customHeight="1">
      <c r="A14" s="268" t="s">
        <v>468</v>
      </c>
      <c r="B14" s="264"/>
    </row>
    <row r="15" spans="1:2" ht="26.25" customHeight="1">
      <c r="A15" s="268" t="s">
        <v>469</v>
      </c>
      <c r="B15" s="264">
        <v>181</v>
      </c>
    </row>
    <row r="16" spans="1:2" ht="26.25" customHeight="1">
      <c r="A16" s="268" t="s">
        <v>470</v>
      </c>
      <c r="B16" s="264">
        <v>1673</v>
      </c>
    </row>
    <row r="17" spans="1:2" ht="26.25" customHeight="1">
      <c r="A17" s="268" t="s">
        <v>471</v>
      </c>
      <c r="B17" s="264">
        <v>185</v>
      </c>
    </row>
    <row r="18" spans="1:2" ht="26.25" customHeight="1">
      <c r="A18" s="268" t="s">
        <v>472</v>
      </c>
      <c r="B18" s="264"/>
    </row>
    <row r="19" spans="1:2" ht="26.25" customHeight="1">
      <c r="A19" s="268" t="s">
        <v>473</v>
      </c>
      <c r="B19" s="264">
        <v>2493</v>
      </c>
    </row>
  </sheetData>
  <sheetProtection/>
  <mergeCells count="2">
    <mergeCell ref="A2:B2"/>
    <mergeCell ref="A3:B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A1" sqref="A1"/>
    </sheetView>
  </sheetViews>
  <sheetFormatPr defaultColWidth="13.375" defaultRowHeight="32.25" customHeight="1"/>
  <cols>
    <col min="1" max="1" width="38.50390625" style="242" customWidth="1"/>
    <col min="2" max="7" width="12.375" style="242" customWidth="1"/>
    <col min="8" max="16384" width="13.375" style="242" customWidth="1"/>
  </cols>
  <sheetData>
    <row r="1" s="238" customFormat="1" ht="19.5" customHeight="1">
      <c r="A1" s="85" t="s">
        <v>745</v>
      </c>
    </row>
    <row r="2" spans="1:7" s="239" customFormat="1" ht="48.75" customHeight="1">
      <c r="A2" s="245" t="s">
        <v>746</v>
      </c>
      <c r="B2" s="245"/>
      <c r="C2" s="245"/>
      <c r="D2" s="245"/>
      <c r="E2" s="245"/>
      <c r="F2" s="245"/>
      <c r="G2" s="245"/>
    </row>
    <row r="3" ht="19.5" customHeight="1">
      <c r="G3" s="246" t="s">
        <v>2</v>
      </c>
    </row>
    <row r="4" spans="1:7" s="241" customFormat="1" ht="29.25" customHeight="1">
      <c r="A4" s="247" t="s">
        <v>3</v>
      </c>
      <c r="B4" s="247" t="s">
        <v>561</v>
      </c>
      <c r="C4" s="247"/>
      <c r="D4" s="247"/>
      <c r="E4" s="247" t="s">
        <v>562</v>
      </c>
      <c r="F4" s="247"/>
      <c r="G4" s="247"/>
    </row>
    <row r="5" spans="1:7" s="241" customFormat="1" ht="29.25" customHeight="1">
      <c r="A5" s="247"/>
      <c r="B5" s="247" t="s">
        <v>127</v>
      </c>
      <c r="C5" s="247" t="s">
        <v>460</v>
      </c>
      <c r="D5" s="247" t="s">
        <v>563</v>
      </c>
      <c r="E5" s="247" t="s">
        <v>127</v>
      </c>
      <c r="F5" s="247" t="s">
        <v>460</v>
      </c>
      <c r="G5" s="247" t="s">
        <v>563</v>
      </c>
    </row>
    <row r="6" spans="1:7" ht="29.25" customHeight="1">
      <c r="A6" s="255" t="s">
        <v>747</v>
      </c>
      <c r="B6" s="256"/>
      <c r="C6" s="256"/>
      <c r="D6" s="256"/>
      <c r="E6" s="256">
        <v>2948029</v>
      </c>
      <c r="F6" s="256">
        <v>783012</v>
      </c>
      <c r="G6" s="256">
        <f aca="true" t="shared" si="0" ref="G6:G11">E6-F6</f>
        <v>2165017</v>
      </c>
    </row>
    <row r="7" spans="1:7" ht="29.25" customHeight="1">
      <c r="A7" s="255" t="s">
        <v>748</v>
      </c>
      <c r="B7" s="256">
        <v>3970635</v>
      </c>
      <c r="C7" s="256">
        <v>1036320</v>
      </c>
      <c r="D7" s="256">
        <f>B7-C7</f>
        <v>2934315</v>
      </c>
      <c r="E7" s="256"/>
      <c r="F7" s="256"/>
      <c r="G7" s="256"/>
    </row>
    <row r="8" spans="1:7" ht="29.25" customHeight="1">
      <c r="A8" s="255" t="s">
        <v>749</v>
      </c>
      <c r="B8" s="256"/>
      <c r="C8" s="256"/>
      <c r="D8" s="256"/>
      <c r="E8" s="256">
        <v>985400</v>
      </c>
      <c r="F8" s="256">
        <v>243900</v>
      </c>
      <c r="G8" s="256">
        <f t="shared" si="0"/>
        <v>741500</v>
      </c>
    </row>
    <row r="9" spans="1:7" ht="29.25" customHeight="1">
      <c r="A9" s="255" t="s">
        <v>750</v>
      </c>
      <c r="B9" s="256"/>
      <c r="C9" s="256"/>
      <c r="D9" s="256"/>
      <c r="E9" s="256">
        <v>139009</v>
      </c>
      <c r="F9" s="256">
        <v>87881</v>
      </c>
      <c r="G9" s="256">
        <f t="shared" si="0"/>
        <v>51128</v>
      </c>
    </row>
    <row r="10" spans="1:7" ht="29.25" customHeight="1">
      <c r="A10" s="255" t="s">
        <v>751</v>
      </c>
      <c r="B10" s="256"/>
      <c r="C10" s="256"/>
      <c r="D10" s="256"/>
      <c r="E10" s="256">
        <v>3794420</v>
      </c>
      <c r="F10" s="256">
        <v>939031</v>
      </c>
      <c r="G10" s="256">
        <f t="shared" si="0"/>
        <v>2855389</v>
      </c>
    </row>
    <row r="11" spans="1:7" ht="29.25" customHeight="1">
      <c r="A11" s="255" t="s">
        <v>752</v>
      </c>
      <c r="B11" s="256"/>
      <c r="C11" s="256"/>
      <c r="D11" s="256"/>
      <c r="E11" s="256"/>
      <c r="F11" s="256"/>
      <c r="G11" s="256">
        <f t="shared" si="0"/>
        <v>0</v>
      </c>
    </row>
    <row r="12" s="254" customFormat="1" ht="24.75" customHeight="1">
      <c r="A12" s="254" t="s">
        <v>753</v>
      </c>
    </row>
    <row r="13" spans="1:7" ht="28.5" customHeight="1">
      <c r="A13" s="253" t="s">
        <v>754</v>
      </c>
      <c r="B13" s="253"/>
      <c r="C13" s="253"/>
      <c r="D13" s="253"/>
      <c r="E13" s="253"/>
      <c r="F13" s="253"/>
      <c r="G13" s="253"/>
    </row>
  </sheetData>
  <sheetProtection/>
  <mergeCells count="6">
    <mergeCell ref="A2:G2"/>
    <mergeCell ref="B4:D4"/>
    <mergeCell ref="E4:G4"/>
    <mergeCell ref="A12:G12"/>
    <mergeCell ref="A13:G13"/>
    <mergeCell ref="A4:A5"/>
  </mergeCells>
  <printOptions horizontalCentered="1"/>
  <pageMargins left="1.1023622047244095" right="1.1023622047244095" top="1.1023622047244095" bottom="1.1023622047244095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5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14.25"/>
  <cols>
    <col min="1" max="1" width="40.125" style="325" customWidth="1"/>
    <col min="2" max="2" width="32.25390625" style="560" customWidth="1"/>
    <col min="3" max="16384" width="9.00390625" style="325" customWidth="1"/>
  </cols>
  <sheetData>
    <row r="1" spans="1:2" s="524" customFormat="1" ht="19.5" customHeight="1">
      <c r="A1" s="85" t="s">
        <v>75</v>
      </c>
      <c r="B1" s="561"/>
    </row>
    <row r="2" spans="1:2" s="324" customFormat="1" ht="48.75" customHeight="1">
      <c r="A2" s="528" t="s">
        <v>76</v>
      </c>
      <c r="B2" s="528"/>
    </row>
    <row r="3" ht="21" customHeight="1">
      <c r="B3" s="560" t="s">
        <v>2</v>
      </c>
    </row>
    <row r="4" spans="1:2" ht="29.25" customHeight="1">
      <c r="A4" s="330" t="s">
        <v>3</v>
      </c>
      <c r="B4" s="562" t="s">
        <v>5</v>
      </c>
    </row>
    <row r="5" spans="1:2" ht="21.75" customHeight="1">
      <c r="A5" s="563" t="s">
        <v>7</v>
      </c>
      <c r="B5" s="564">
        <f>SUM(B6:B28)</f>
        <v>3604851</v>
      </c>
    </row>
    <row r="6" spans="1:2" ht="21.75" customHeight="1">
      <c r="A6" s="535" t="s">
        <v>9</v>
      </c>
      <c r="B6" s="373">
        <v>662378</v>
      </c>
    </row>
    <row r="7" spans="1:2" ht="21.75" customHeight="1">
      <c r="A7" s="535" t="s">
        <v>11</v>
      </c>
      <c r="B7" s="373">
        <v>2693</v>
      </c>
    </row>
    <row r="8" spans="1:2" ht="21.75" customHeight="1">
      <c r="A8" s="535" t="s">
        <v>13</v>
      </c>
      <c r="B8" s="373">
        <v>163374</v>
      </c>
    </row>
    <row r="9" spans="1:2" ht="21.75" customHeight="1">
      <c r="A9" s="535" t="s">
        <v>15</v>
      </c>
      <c r="B9" s="373">
        <v>763485</v>
      </c>
    </row>
    <row r="10" spans="1:2" ht="21.75" customHeight="1">
      <c r="A10" s="535" t="s">
        <v>17</v>
      </c>
      <c r="B10" s="373">
        <v>52296</v>
      </c>
    </row>
    <row r="11" spans="1:2" ht="21.75" customHeight="1">
      <c r="A11" s="535" t="s">
        <v>19</v>
      </c>
      <c r="B11" s="373">
        <v>38121</v>
      </c>
    </row>
    <row r="12" spans="1:2" ht="21.75" customHeight="1">
      <c r="A12" s="535" t="s">
        <v>21</v>
      </c>
      <c r="B12" s="373">
        <v>480988</v>
      </c>
    </row>
    <row r="13" spans="1:2" ht="21.75" customHeight="1">
      <c r="A13" s="535" t="s">
        <v>23</v>
      </c>
      <c r="B13" s="373">
        <v>361999</v>
      </c>
    </row>
    <row r="14" spans="1:2" ht="21.75" customHeight="1">
      <c r="A14" s="535" t="s">
        <v>25</v>
      </c>
      <c r="B14" s="373">
        <v>28681</v>
      </c>
    </row>
    <row r="15" spans="1:2" ht="21.75" customHeight="1">
      <c r="A15" s="535" t="s">
        <v>27</v>
      </c>
      <c r="B15" s="373">
        <v>148945</v>
      </c>
    </row>
    <row r="16" spans="1:2" ht="21.75" customHeight="1">
      <c r="A16" s="535" t="s">
        <v>29</v>
      </c>
      <c r="B16" s="373">
        <v>263992</v>
      </c>
    </row>
    <row r="17" spans="1:2" ht="21.75" customHeight="1">
      <c r="A17" s="535" t="s">
        <v>31</v>
      </c>
      <c r="B17" s="373">
        <f>116824-5007</f>
        <v>111817</v>
      </c>
    </row>
    <row r="18" spans="1:2" ht="21.75" customHeight="1">
      <c r="A18" s="535" t="s">
        <v>33</v>
      </c>
      <c r="B18" s="373">
        <v>10057</v>
      </c>
    </row>
    <row r="19" spans="1:2" ht="21.75" customHeight="1">
      <c r="A19" s="535" t="s">
        <v>35</v>
      </c>
      <c r="B19" s="373">
        <v>9931</v>
      </c>
    </row>
    <row r="20" spans="1:2" ht="21.75" customHeight="1">
      <c r="A20" s="535" t="s">
        <v>37</v>
      </c>
      <c r="B20" s="373">
        <v>829</v>
      </c>
    </row>
    <row r="21" spans="1:2" ht="21.75" customHeight="1">
      <c r="A21" s="535" t="s">
        <v>39</v>
      </c>
      <c r="B21" s="373">
        <v>52700</v>
      </c>
    </row>
    <row r="22" spans="1:2" ht="21.75" customHeight="1">
      <c r="A22" s="535" t="s">
        <v>41</v>
      </c>
      <c r="B22" s="373">
        <v>109065</v>
      </c>
    </row>
    <row r="23" spans="1:2" ht="21.75" customHeight="1">
      <c r="A23" s="535" t="s">
        <v>43</v>
      </c>
      <c r="B23" s="373">
        <v>8890</v>
      </c>
    </row>
    <row r="24" spans="1:2" ht="21.75" customHeight="1">
      <c r="A24" s="535" t="s">
        <v>45</v>
      </c>
      <c r="B24" s="373">
        <v>29270</v>
      </c>
    </row>
    <row r="25" spans="1:2" ht="21.75" customHeight="1">
      <c r="A25" s="535" t="s">
        <v>47</v>
      </c>
      <c r="B25" s="373">
        <v>60280</v>
      </c>
    </row>
    <row r="26" spans="1:2" ht="21.75" customHeight="1">
      <c r="A26" s="535" t="s">
        <v>49</v>
      </c>
      <c r="B26" s="373">
        <v>185276</v>
      </c>
    </row>
    <row r="27" spans="1:2" ht="21.75" customHeight="1">
      <c r="A27" s="535" t="s">
        <v>51</v>
      </c>
      <c r="B27" s="373">
        <v>59683</v>
      </c>
    </row>
    <row r="28" spans="1:2" ht="21.75" customHeight="1">
      <c r="A28" s="535" t="s">
        <v>53</v>
      </c>
      <c r="B28" s="373">
        <v>101</v>
      </c>
    </row>
    <row r="29" spans="1:2" ht="21.75" customHeight="1">
      <c r="A29" s="535"/>
      <c r="B29" s="373"/>
    </row>
    <row r="30" spans="1:2" ht="21.75" customHeight="1">
      <c r="A30" s="535"/>
      <c r="B30" s="373"/>
    </row>
    <row r="31" spans="1:2" ht="21.75" customHeight="1">
      <c r="A31" s="563" t="s">
        <v>57</v>
      </c>
      <c r="B31" s="373">
        <v>558756</v>
      </c>
    </row>
    <row r="32" spans="1:2" ht="21.75" customHeight="1">
      <c r="A32" s="563" t="s">
        <v>59</v>
      </c>
      <c r="B32" s="373">
        <v>0</v>
      </c>
    </row>
    <row r="33" spans="1:2" ht="21.75" customHeight="1">
      <c r="A33" s="563" t="s">
        <v>61</v>
      </c>
      <c r="B33" s="373"/>
    </row>
    <row r="34" spans="1:2" ht="21.75" customHeight="1">
      <c r="A34" s="563" t="s">
        <v>63</v>
      </c>
      <c r="B34" s="373"/>
    </row>
    <row r="35" spans="1:2" ht="21.75" customHeight="1">
      <c r="A35" s="563" t="s">
        <v>65</v>
      </c>
      <c r="B35" s="373"/>
    </row>
    <row r="36" spans="1:2" ht="21.75" customHeight="1">
      <c r="A36" s="563" t="s">
        <v>67</v>
      </c>
      <c r="B36" s="373">
        <v>41759</v>
      </c>
    </row>
    <row r="37" spans="1:2" ht="21.75" customHeight="1">
      <c r="A37" s="563"/>
      <c r="B37" s="373"/>
    </row>
    <row r="38" spans="1:2" ht="21.75" customHeight="1">
      <c r="A38" s="563"/>
      <c r="B38" s="373"/>
    </row>
    <row r="39" spans="1:2" ht="21.75" customHeight="1">
      <c r="A39" s="565"/>
      <c r="B39" s="373"/>
    </row>
    <row r="40" spans="1:2" ht="21.75" customHeight="1">
      <c r="A40" s="559" t="s">
        <v>71</v>
      </c>
      <c r="B40" s="373">
        <f>B33+B32+B31+B5+B34+B36+B35</f>
        <v>4205366</v>
      </c>
    </row>
    <row r="41" spans="1:2" ht="27" customHeight="1">
      <c r="A41" s="566"/>
      <c r="B41" s="566"/>
    </row>
    <row r="42" ht="19.5" customHeight="1">
      <c r="A42" s="526"/>
    </row>
    <row r="44" ht="12.75">
      <c r="A44" s="526"/>
    </row>
    <row r="45" ht="12.75">
      <c r="A45" s="526"/>
    </row>
  </sheetData>
  <sheetProtection/>
  <mergeCells count="2">
    <mergeCell ref="A2:B2"/>
    <mergeCell ref="A41:B41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377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8.75390625" defaultRowHeight="18.75" customHeight="1"/>
  <cols>
    <col min="1" max="1" width="24.125" style="242" customWidth="1"/>
    <col min="2" max="2" width="15.625" style="242" customWidth="1"/>
    <col min="3" max="3" width="15.625" style="243" customWidth="1"/>
    <col min="4" max="4" width="15.625" style="242" customWidth="1"/>
    <col min="5" max="29" width="9.00390625" style="242" customWidth="1"/>
    <col min="30" max="16384" width="8.75390625" style="242" customWidth="1"/>
  </cols>
  <sheetData>
    <row r="1" s="238" customFormat="1" ht="19.5" customHeight="1">
      <c r="A1" s="85" t="s">
        <v>755</v>
      </c>
    </row>
    <row r="2" spans="1:4" s="239" customFormat="1" ht="48.75" customHeight="1">
      <c r="A2" s="244" t="s">
        <v>756</v>
      </c>
      <c r="B2" s="245"/>
      <c r="C2" s="245"/>
      <c r="D2" s="245"/>
    </row>
    <row r="3" spans="3:4" ht="21.75" customHeight="1">
      <c r="C3" s="246" t="s">
        <v>2</v>
      </c>
      <c r="D3" s="246"/>
    </row>
    <row r="4" spans="1:4" s="240" customFormat="1" ht="33.75" customHeight="1">
      <c r="A4" s="247" t="s">
        <v>575</v>
      </c>
      <c r="B4" s="248" t="s">
        <v>576</v>
      </c>
      <c r="C4" s="247" t="s">
        <v>577</v>
      </c>
      <c r="D4" s="247" t="s">
        <v>757</v>
      </c>
    </row>
    <row r="5" spans="1:4" s="241" customFormat="1" ht="33.75" customHeight="1">
      <c r="A5" s="249" t="s">
        <v>579</v>
      </c>
      <c r="B5" s="250">
        <f>SUM(B6:B18)</f>
        <v>3970635</v>
      </c>
      <c r="C5" s="250">
        <f>SUM(C6:C18)</f>
        <v>3794420</v>
      </c>
      <c r="D5" s="250"/>
    </row>
    <row r="6" spans="1:4" ht="33.75" customHeight="1">
      <c r="A6" s="249" t="s">
        <v>758</v>
      </c>
      <c r="B6" s="250">
        <v>1036320</v>
      </c>
      <c r="C6" s="250">
        <v>939031</v>
      </c>
      <c r="D6" s="250"/>
    </row>
    <row r="7" spans="1:4" ht="33.75" customHeight="1">
      <c r="A7" s="203" t="s">
        <v>759</v>
      </c>
      <c r="B7" s="250">
        <v>261481</v>
      </c>
      <c r="C7" s="250">
        <v>260418</v>
      </c>
      <c r="D7" s="250"/>
    </row>
    <row r="8" spans="1:4" ht="33.75" customHeight="1">
      <c r="A8" s="249" t="s">
        <v>760</v>
      </c>
      <c r="B8" s="250">
        <v>287940</v>
      </c>
      <c r="C8" s="250">
        <v>275531</v>
      </c>
      <c r="D8" s="250"/>
    </row>
    <row r="9" spans="1:4" ht="33.75" customHeight="1">
      <c r="A9" s="249" t="s">
        <v>761</v>
      </c>
      <c r="B9" s="250">
        <v>444930</v>
      </c>
      <c r="C9" s="250">
        <v>436679</v>
      </c>
      <c r="D9" s="250"/>
    </row>
    <row r="10" spans="1:4" ht="33.75" customHeight="1">
      <c r="A10" s="203" t="s">
        <v>762</v>
      </c>
      <c r="B10" s="250">
        <v>307681</v>
      </c>
      <c r="C10" s="250">
        <v>293916</v>
      </c>
      <c r="D10" s="250"/>
    </row>
    <row r="11" spans="1:4" ht="33.75" customHeight="1">
      <c r="A11" s="249" t="s">
        <v>763</v>
      </c>
      <c r="B11" s="250">
        <v>342800</v>
      </c>
      <c r="C11" s="250">
        <v>329513</v>
      </c>
      <c r="D11" s="250"/>
    </row>
    <row r="12" spans="1:8" ht="33.75" customHeight="1">
      <c r="A12" s="249" t="s">
        <v>764</v>
      </c>
      <c r="B12" s="250">
        <v>301579</v>
      </c>
      <c r="C12" s="250">
        <v>294780</v>
      </c>
      <c r="D12" s="250"/>
      <c r="E12" s="251"/>
      <c r="F12" s="252"/>
      <c r="G12" s="252"/>
      <c r="H12" s="252"/>
    </row>
    <row r="13" spans="1:8" ht="33.75" customHeight="1">
      <c r="A13" s="249" t="s">
        <v>765</v>
      </c>
      <c r="B13" s="250">
        <v>153377</v>
      </c>
      <c r="C13" s="250">
        <v>151377</v>
      </c>
      <c r="D13" s="250"/>
      <c r="E13" s="251"/>
      <c r="F13" s="252"/>
      <c r="G13" s="252"/>
      <c r="H13" s="252"/>
    </row>
    <row r="14" spans="1:4" ht="33.75" customHeight="1">
      <c r="A14" s="249" t="s">
        <v>766</v>
      </c>
      <c r="B14" s="250">
        <v>245550</v>
      </c>
      <c r="C14" s="250">
        <v>240550</v>
      </c>
      <c r="D14" s="250"/>
    </row>
    <row r="15" spans="1:4" ht="33.75" customHeight="1">
      <c r="A15" s="249" t="s">
        <v>767</v>
      </c>
      <c r="B15" s="250">
        <v>190098</v>
      </c>
      <c r="C15" s="250">
        <v>186598</v>
      </c>
      <c r="D15" s="250"/>
    </row>
    <row r="16" spans="1:4" ht="33.75" customHeight="1">
      <c r="A16" s="249" t="s">
        <v>768</v>
      </c>
      <c r="B16" s="250">
        <v>57100</v>
      </c>
      <c r="C16" s="250">
        <v>56200</v>
      </c>
      <c r="D16" s="250"/>
    </row>
    <row r="17" spans="1:4" ht="33.75" customHeight="1">
      <c r="A17" s="249" t="s">
        <v>769</v>
      </c>
      <c r="B17" s="250">
        <v>195110</v>
      </c>
      <c r="C17" s="250">
        <v>190233</v>
      </c>
      <c r="D17" s="250"/>
    </row>
    <row r="18" spans="1:4" ht="33.75" customHeight="1">
      <c r="A18" s="249" t="s">
        <v>770</v>
      </c>
      <c r="B18" s="250">
        <v>146669</v>
      </c>
      <c r="C18" s="250">
        <v>139594</v>
      </c>
      <c r="D18" s="250"/>
    </row>
    <row r="19" spans="1:4" ht="18.75" customHeight="1">
      <c r="A19" s="241"/>
      <c r="B19" s="241"/>
      <c r="C19" s="241"/>
      <c r="D19" s="241"/>
    </row>
    <row r="20" spans="1:3" ht="18.75" customHeight="1">
      <c r="A20" s="253"/>
      <c r="B20" s="253"/>
      <c r="C20" s="253"/>
    </row>
    <row r="21" spans="1:3" ht="18.75" customHeight="1">
      <c r="A21" s="253"/>
      <c r="B21" s="253"/>
      <c r="C21" s="253"/>
    </row>
    <row r="22" ht="18.75" customHeight="1">
      <c r="C22" s="242"/>
    </row>
    <row r="23" ht="18.75" customHeight="1">
      <c r="C23" s="242"/>
    </row>
    <row r="24" ht="18.75" customHeight="1">
      <c r="C24" s="242"/>
    </row>
    <row r="25" ht="18.75" customHeight="1">
      <c r="C25" s="242"/>
    </row>
    <row r="26" ht="18.75" customHeight="1">
      <c r="C26" s="242"/>
    </row>
    <row r="27" ht="18.75" customHeight="1">
      <c r="C27" s="242"/>
    </row>
    <row r="28" ht="18.75" customHeight="1">
      <c r="C28" s="242"/>
    </row>
    <row r="29" ht="18.75" customHeight="1">
      <c r="C29" s="242"/>
    </row>
    <row r="30" ht="18.75" customHeight="1">
      <c r="C30" s="242"/>
    </row>
    <row r="31" ht="18.75" customHeight="1">
      <c r="C31" s="242"/>
    </row>
    <row r="32" ht="18.75" customHeight="1">
      <c r="C32" s="242"/>
    </row>
    <row r="33" ht="18.75" customHeight="1">
      <c r="C33" s="242"/>
    </row>
    <row r="34" ht="18.75" customHeight="1">
      <c r="C34" s="242"/>
    </row>
    <row r="35" ht="18.75" customHeight="1">
      <c r="C35" s="242"/>
    </row>
    <row r="36" ht="18.75" customHeight="1">
      <c r="C36" s="242"/>
    </row>
    <row r="37" ht="18.75" customHeight="1">
      <c r="C37" s="242"/>
    </row>
    <row r="38" ht="18.75" customHeight="1">
      <c r="C38" s="242"/>
    </row>
    <row r="39" ht="18.75" customHeight="1">
      <c r="C39" s="242"/>
    </row>
    <row r="40" ht="18.75" customHeight="1">
      <c r="C40" s="242"/>
    </row>
    <row r="41" ht="18.75" customHeight="1">
      <c r="C41" s="242"/>
    </row>
    <row r="42" ht="18.75" customHeight="1">
      <c r="C42" s="242"/>
    </row>
    <row r="43" ht="18.75" customHeight="1">
      <c r="C43" s="242"/>
    </row>
    <row r="44" ht="18.75" customHeight="1">
      <c r="C44" s="242"/>
    </row>
    <row r="45" ht="18.75" customHeight="1">
      <c r="C45" s="242"/>
    </row>
    <row r="46" ht="18.75" customHeight="1">
      <c r="C46" s="242"/>
    </row>
    <row r="47" ht="18.75" customHeight="1">
      <c r="C47" s="242"/>
    </row>
    <row r="48" ht="18.75" customHeight="1">
      <c r="C48" s="242"/>
    </row>
    <row r="49" ht="18.75" customHeight="1">
      <c r="C49" s="242"/>
    </row>
    <row r="50" ht="18.75" customHeight="1">
      <c r="C50" s="242"/>
    </row>
    <row r="51" ht="18.75" customHeight="1">
      <c r="C51" s="242"/>
    </row>
    <row r="52" ht="18.75" customHeight="1">
      <c r="C52" s="242"/>
    </row>
    <row r="53" ht="18.75" customHeight="1">
      <c r="C53" s="242"/>
    </row>
    <row r="54" ht="18.75" customHeight="1">
      <c r="C54" s="242"/>
    </row>
    <row r="55" ht="18.75" customHeight="1">
      <c r="C55" s="242"/>
    </row>
    <row r="56" ht="18.75" customHeight="1">
      <c r="C56" s="242"/>
    </row>
    <row r="57" ht="18.75" customHeight="1">
      <c r="C57" s="242"/>
    </row>
    <row r="58" ht="18.75" customHeight="1">
      <c r="C58" s="242"/>
    </row>
    <row r="59" ht="18.75" customHeight="1">
      <c r="C59" s="242"/>
    </row>
    <row r="60" ht="18.75" customHeight="1">
      <c r="C60" s="242"/>
    </row>
    <row r="61" ht="18.75" customHeight="1">
      <c r="C61" s="242"/>
    </row>
    <row r="62" ht="18.75" customHeight="1">
      <c r="C62" s="242"/>
    </row>
    <row r="63" ht="18.75" customHeight="1">
      <c r="C63" s="242"/>
    </row>
    <row r="64" ht="18.75" customHeight="1">
      <c r="C64" s="242"/>
    </row>
    <row r="65" ht="18.75" customHeight="1">
      <c r="C65" s="242"/>
    </row>
    <row r="66" ht="18.75" customHeight="1">
      <c r="C66" s="242"/>
    </row>
    <row r="67" ht="18.75" customHeight="1">
      <c r="C67" s="242"/>
    </row>
    <row r="68" ht="18.75" customHeight="1">
      <c r="C68" s="242"/>
    </row>
    <row r="69" ht="18.75" customHeight="1">
      <c r="C69" s="242"/>
    </row>
    <row r="70" ht="18.75" customHeight="1">
      <c r="C70" s="242"/>
    </row>
    <row r="71" ht="18.75" customHeight="1">
      <c r="C71" s="242"/>
    </row>
    <row r="72" ht="18.75" customHeight="1">
      <c r="C72" s="242"/>
    </row>
    <row r="73" ht="18.75" customHeight="1">
      <c r="C73" s="242"/>
    </row>
    <row r="74" ht="18.75" customHeight="1">
      <c r="C74" s="242"/>
    </row>
    <row r="75" ht="18.75" customHeight="1">
      <c r="C75" s="242"/>
    </row>
    <row r="76" ht="18.75" customHeight="1">
      <c r="C76" s="242"/>
    </row>
    <row r="77" ht="18.75" customHeight="1">
      <c r="C77" s="242"/>
    </row>
    <row r="78" ht="18.75" customHeight="1">
      <c r="C78" s="242"/>
    </row>
    <row r="79" ht="18.75" customHeight="1">
      <c r="C79" s="242"/>
    </row>
    <row r="80" ht="18.75" customHeight="1">
      <c r="C80" s="242"/>
    </row>
    <row r="81" ht="18.75" customHeight="1">
      <c r="C81" s="242"/>
    </row>
    <row r="82" ht="18.75" customHeight="1">
      <c r="C82" s="242"/>
    </row>
    <row r="83" ht="18.75" customHeight="1">
      <c r="C83" s="242"/>
    </row>
    <row r="84" ht="18.75" customHeight="1">
      <c r="C84" s="242"/>
    </row>
    <row r="85" ht="18.75" customHeight="1">
      <c r="C85" s="242"/>
    </row>
    <row r="86" ht="18.75" customHeight="1">
      <c r="C86" s="242"/>
    </row>
    <row r="87" ht="18.75" customHeight="1">
      <c r="C87" s="242"/>
    </row>
    <row r="88" ht="18.75" customHeight="1">
      <c r="C88" s="242"/>
    </row>
    <row r="89" ht="18.75" customHeight="1">
      <c r="C89" s="242"/>
    </row>
    <row r="90" ht="18.75" customHeight="1">
      <c r="C90" s="242"/>
    </row>
    <row r="91" ht="18.75" customHeight="1">
      <c r="C91" s="242"/>
    </row>
    <row r="92" ht="18.75" customHeight="1">
      <c r="C92" s="242"/>
    </row>
    <row r="93" ht="18.75" customHeight="1">
      <c r="C93" s="242"/>
    </row>
    <row r="94" ht="18.75" customHeight="1">
      <c r="C94" s="242"/>
    </row>
    <row r="95" ht="18.75" customHeight="1">
      <c r="C95" s="242"/>
    </row>
    <row r="96" ht="18.75" customHeight="1">
      <c r="C96" s="242"/>
    </row>
    <row r="97" ht="18.75" customHeight="1">
      <c r="C97" s="242"/>
    </row>
    <row r="98" ht="18.75" customHeight="1">
      <c r="C98" s="242"/>
    </row>
    <row r="99" ht="18.75" customHeight="1">
      <c r="C99" s="242"/>
    </row>
    <row r="100" ht="18.75" customHeight="1">
      <c r="C100" s="242"/>
    </row>
    <row r="101" ht="18.75" customHeight="1">
      <c r="C101" s="242"/>
    </row>
    <row r="102" ht="18.75" customHeight="1">
      <c r="C102" s="242"/>
    </row>
    <row r="103" ht="18.75" customHeight="1">
      <c r="C103" s="242"/>
    </row>
    <row r="104" ht="18.75" customHeight="1">
      <c r="C104" s="242"/>
    </row>
    <row r="105" ht="18.75" customHeight="1">
      <c r="C105" s="242"/>
    </row>
    <row r="106" ht="18.75" customHeight="1">
      <c r="C106" s="242"/>
    </row>
    <row r="107" ht="18.75" customHeight="1">
      <c r="C107" s="242"/>
    </row>
    <row r="108" ht="18.75" customHeight="1">
      <c r="C108" s="242"/>
    </row>
    <row r="109" ht="18.75" customHeight="1">
      <c r="C109" s="242"/>
    </row>
    <row r="110" ht="18.75" customHeight="1">
      <c r="C110" s="242"/>
    </row>
    <row r="111" ht="18.75" customHeight="1">
      <c r="C111" s="242"/>
    </row>
    <row r="112" ht="18.75" customHeight="1">
      <c r="C112" s="242"/>
    </row>
    <row r="113" ht="18.75" customHeight="1">
      <c r="C113" s="242"/>
    </row>
    <row r="114" ht="18.75" customHeight="1">
      <c r="C114" s="242"/>
    </row>
    <row r="115" ht="18.75" customHeight="1">
      <c r="C115" s="242"/>
    </row>
    <row r="116" ht="18.75" customHeight="1">
      <c r="C116" s="242"/>
    </row>
    <row r="117" ht="18.75" customHeight="1">
      <c r="C117" s="242"/>
    </row>
    <row r="118" ht="18.75" customHeight="1">
      <c r="C118" s="242"/>
    </row>
    <row r="119" ht="18.75" customHeight="1">
      <c r="C119" s="242"/>
    </row>
    <row r="120" ht="18.75" customHeight="1">
      <c r="C120" s="242"/>
    </row>
    <row r="121" ht="18.75" customHeight="1">
      <c r="C121" s="242"/>
    </row>
    <row r="122" ht="18.75" customHeight="1">
      <c r="C122" s="242"/>
    </row>
    <row r="123" ht="18.75" customHeight="1">
      <c r="C123" s="242"/>
    </row>
    <row r="124" ht="18.75" customHeight="1">
      <c r="C124" s="242"/>
    </row>
    <row r="125" ht="18.75" customHeight="1">
      <c r="C125" s="242"/>
    </row>
    <row r="126" ht="18.75" customHeight="1">
      <c r="C126" s="242"/>
    </row>
    <row r="127" ht="18.75" customHeight="1">
      <c r="C127" s="242"/>
    </row>
    <row r="128" ht="18.75" customHeight="1">
      <c r="C128" s="242"/>
    </row>
    <row r="129" ht="18.75" customHeight="1">
      <c r="C129" s="242"/>
    </row>
    <row r="130" ht="18.75" customHeight="1">
      <c r="C130" s="242"/>
    </row>
    <row r="131" ht="18.75" customHeight="1">
      <c r="C131" s="242"/>
    </row>
    <row r="132" ht="18.75" customHeight="1">
      <c r="C132" s="242"/>
    </row>
    <row r="133" ht="18.75" customHeight="1">
      <c r="C133" s="242"/>
    </row>
    <row r="134" ht="18.75" customHeight="1">
      <c r="C134" s="242"/>
    </row>
    <row r="135" ht="18.75" customHeight="1">
      <c r="C135" s="242"/>
    </row>
    <row r="136" ht="18.75" customHeight="1">
      <c r="C136" s="242"/>
    </row>
    <row r="137" ht="18.75" customHeight="1">
      <c r="C137" s="242"/>
    </row>
    <row r="138" ht="18.75" customHeight="1">
      <c r="C138" s="242"/>
    </row>
    <row r="139" ht="18.75" customHeight="1">
      <c r="C139" s="242"/>
    </row>
    <row r="140" ht="18.75" customHeight="1">
      <c r="C140" s="242"/>
    </row>
    <row r="141" ht="18.75" customHeight="1">
      <c r="C141" s="242"/>
    </row>
    <row r="142" ht="18.75" customHeight="1">
      <c r="C142" s="242"/>
    </row>
    <row r="143" ht="18.75" customHeight="1">
      <c r="C143" s="242"/>
    </row>
    <row r="144" ht="18.75" customHeight="1">
      <c r="C144" s="242"/>
    </row>
    <row r="145" ht="18.75" customHeight="1">
      <c r="C145" s="242"/>
    </row>
    <row r="146" ht="18.75" customHeight="1">
      <c r="C146" s="242"/>
    </row>
    <row r="147" ht="18.75" customHeight="1">
      <c r="C147" s="242"/>
    </row>
    <row r="148" ht="18.75" customHeight="1">
      <c r="C148" s="242"/>
    </row>
    <row r="149" ht="18.75" customHeight="1">
      <c r="C149" s="242"/>
    </row>
    <row r="150" ht="18.75" customHeight="1">
      <c r="C150" s="242"/>
    </row>
    <row r="151" ht="18.75" customHeight="1">
      <c r="C151" s="242"/>
    </row>
    <row r="152" ht="18.75" customHeight="1">
      <c r="C152" s="242"/>
    </row>
    <row r="153" ht="18.75" customHeight="1">
      <c r="C153" s="242"/>
    </row>
    <row r="154" ht="18.75" customHeight="1">
      <c r="C154" s="242"/>
    </row>
    <row r="155" ht="18.75" customHeight="1">
      <c r="C155" s="242"/>
    </row>
    <row r="156" ht="18.75" customHeight="1">
      <c r="C156" s="242"/>
    </row>
    <row r="157" ht="18.75" customHeight="1">
      <c r="C157" s="242"/>
    </row>
    <row r="158" ht="18.75" customHeight="1">
      <c r="C158" s="242"/>
    </row>
    <row r="159" ht="18.75" customHeight="1">
      <c r="C159" s="242"/>
    </row>
    <row r="160" ht="18.75" customHeight="1">
      <c r="C160" s="242"/>
    </row>
    <row r="161" ht="18.75" customHeight="1">
      <c r="C161" s="242"/>
    </row>
    <row r="162" ht="18.75" customHeight="1">
      <c r="C162" s="242"/>
    </row>
    <row r="163" ht="18.75" customHeight="1">
      <c r="C163" s="242"/>
    </row>
    <row r="164" ht="18.75" customHeight="1">
      <c r="C164" s="242"/>
    </row>
    <row r="165" ht="18.75" customHeight="1">
      <c r="C165" s="242"/>
    </row>
    <row r="166" ht="18.75" customHeight="1">
      <c r="C166" s="242"/>
    </row>
    <row r="167" ht="18.75" customHeight="1">
      <c r="C167" s="242"/>
    </row>
    <row r="168" ht="18.75" customHeight="1">
      <c r="C168" s="242"/>
    </row>
    <row r="169" ht="18.75" customHeight="1">
      <c r="C169" s="242"/>
    </row>
    <row r="170" ht="18.75" customHeight="1">
      <c r="C170" s="242"/>
    </row>
    <row r="171" ht="18.75" customHeight="1">
      <c r="C171" s="242"/>
    </row>
    <row r="172" ht="18.75" customHeight="1">
      <c r="C172" s="242"/>
    </row>
    <row r="173" ht="18.75" customHeight="1">
      <c r="C173" s="242"/>
    </row>
    <row r="174" ht="18.75" customHeight="1">
      <c r="C174" s="242"/>
    </row>
    <row r="175" ht="18.75" customHeight="1">
      <c r="C175" s="242"/>
    </row>
    <row r="176" ht="18.75" customHeight="1">
      <c r="C176" s="242"/>
    </row>
    <row r="177" ht="18.75" customHeight="1">
      <c r="C177" s="242"/>
    </row>
    <row r="178" ht="18.75" customHeight="1">
      <c r="C178" s="242"/>
    </row>
    <row r="179" ht="18.75" customHeight="1">
      <c r="C179" s="242"/>
    </row>
    <row r="180" ht="18.75" customHeight="1">
      <c r="C180" s="242"/>
    </row>
    <row r="181" ht="18.75" customHeight="1">
      <c r="C181" s="242"/>
    </row>
    <row r="182" ht="18.75" customHeight="1">
      <c r="C182" s="242"/>
    </row>
    <row r="183" ht="18.75" customHeight="1">
      <c r="C183" s="242"/>
    </row>
    <row r="184" ht="18.75" customHeight="1">
      <c r="C184" s="242"/>
    </row>
    <row r="185" ht="18.75" customHeight="1">
      <c r="C185" s="242"/>
    </row>
    <row r="186" ht="18.75" customHeight="1">
      <c r="C186" s="242"/>
    </row>
    <row r="187" ht="18.75" customHeight="1">
      <c r="C187" s="242"/>
    </row>
    <row r="188" ht="18.75" customHeight="1">
      <c r="C188" s="242"/>
    </row>
    <row r="189" ht="18.75" customHeight="1">
      <c r="C189" s="242"/>
    </row>
    <row r="190" ht="18.75" customHeight="1">
      <c r="C190" s="242"/>
    </row>
    <row r="191" ht="18.75" customHeight="1">
      <c r="C191" s="242"/>
    </row>
    <row r="192" ht="18.75" customHeight="1">
      <c r="C192" s="242"/>
    </row>
    <row r="193" ht="18.75" customHeight="1">
      <c r="C193" s="242"/>
    </row>
    <row r="194" ht="18.75" customHeight="1">
      <c r="C194" s="242"/>
    </row>
    <row r="195" ht="18.75" customHeight="1">
      <c r="C195" s="242"/>
    </row>
    <row r="196" ht="18.75" customHeight="1">
      <c r="C196" s="242"/>
    </row>
    <row r="197" ht="18.75" customHeight="1">
      <c r="C197" s="242"/>
    </row>
    <row r="198" ht="18.75" customHeight="1">
      <c r="C198" s="242"/>
    </row>
    <row r="199" ht="18.75" customHeight="1">
      <c r="C199" s="242"/>
    </row>
    <row r="200" ht="18.75" customHeight="1">
      <c r="C200" s="242"/>
    </row>
    <row r="201" ht="18.75" customHeight="1">
      <c r="C201" s="242"/>
    </row>
    <row r="202" ht="18.75" customHeight="1">
      <c r="C202" s="242"/>
    </row>
    <row r="203" ht="18.75" customHeight="1">
      <c r="C203" s="242"/>
    </row>
    <row r="204" ht="18.75" customHeight="1">
      <c r="C204" s="242"/>
    </row>
    <row r="205" ht="18.75" customHeight="1">
      <c r="C205" s="242"/>
    </row>
    <row r="206" ht="18.75" customHeight="1">
      <c r="C206" s="242"/>
    </row>
    <row r="207" ht="18.75" customHeight="1">
      <c r="C207" s="242"/>
    </row>
    <row r="208" ht="18.75" customHeight="1">
      <c r="C208" s="242"/>
    </row>
    <row r="209" ht="18.75" customHeight="1">
      <c r="C209" s="242"/>
    </row>
    <row r="210" ht="18.75" customHeight="1">
      <c r="C210" s="242"/>
    </row>
    <row r="211" ht="18.75" customHeight="1">
      <c r="C211" s="242"/>
    </row>
    <row r="212" ht="18.75" customHeight="1">
      <c r="C212" s="242"/>
    </row>
    <row r="213" ht="18.75" customHeight="1">
      <c r="C213" s="242"/>
    </row>
    <row r="214" ht="18.75" customHeight="1">
      <c r="C214" s="242"/>
    </row>
    <row r="215" ht="18.75" customHeight="1">
      <c r="C215" s="242"/>
    </row>
    <row r="216" ht="18.75" customHeight="1">
      <c r="C216" s="242"/>
    </row>
    <row r="217" ht="18.75" customHeight="1">
      <c r="C217" s="242"/>
    </row>
    <row r="218" ht="18.75" customHeight="1">
      <c r="C218" s="242"/>
    </row>
    <row r="219" ht="18.75" customHeight="1">
      <c r="C219" s="242"/>
    </row>
    <row r="220" ht="18.75" customHeight="1">
      <c r="C220" s="242"/>
    </row>
    <row r="221" ht="18.75" customHeight="1">
      <c r="C221" s="242"/>
    </row>
    <row r="222" ht="18.75" customHeight="1">
      <c r="C222" s="242"/>
    </row>
    <row r="223" ht="18.75" customHeight="1">
      <c r="C223" s="242"/>
    </row>
    <row r="224" ht="18.75" customHeight="1">
      <c r="C224" s="242"/>
    </row>
    <row r="225" ht="18.75" customHeight="1">
      <c r="C225" s="242"/>
    </row>
    <row r="226" ht="18.75" customHeight="1">
      <c r="C226" s="242"/>
    </row>
    <row r="227" ht="18.75" customHeight="1">
      <c r="C227" s="242"/>
    </row>
    <row r="228" ht="18.75" customHeight="1">
      <c r="C228" s="242"/>
    </row>
    <row r="229" ht="18.75" customHeight="1">
      <c r="C229" s="242"/>
    </row>
    <row r="230" ht="18.75" customHeight="1">
      <c r="C230" s="242"/>
    </row>
    <row r="231" ht="18.75" customHeight="1">
      <c r="C231" s="242"/>
    </row>
    <row r="232" ht="18.75" customHeight="1">
      <c r="C232" s="242"/>
    </row>
    <row r="233" ht="18.75" customHeight="1">
      <c r="C233" s="242"/>
    </row>
    <row r="234" ht="18.75" customHeight="1">
      <c r="C234" s="242"/>
    </row>
    <row r="235" ht="18.75" customHeight="1">
      <c r="C235" s="242"/>
    </row>
    <row r="236" ht="18.75" customHeight="1">
      <c r="C236" s="242"/>
    </row>
    <row r="237" ht="18.75" customHeight="1">
      <c r="C237" s="242"/>
    </row>
    <row r="238" ht="18.75" customHeight="1">
      <c r="C238" s="242"/>
    </row>
    <row r="239" ht="18.75" customHeight="1">
      <c r="C239" s="242"/>
    </row>
    <row r="240" ht="18.75" customHeight="1">
      <c r="C240" s="242"/>
    </row>
    <row r="241" ht="18.75" customHeight="1">
      <c r="C241" s="242"/>
    </row>
    <row r="242" ht="18.75" customHeight="1">
      <c r="C242" s="242"/>
    </row>
    <row r="243" ht="18.75" customHeight="1">
      <c r="C243" s="242"/>
    </row>
    <row r="244" ht="18.75" customHeight="1">
      <c r="C244" s="242"/>
    </row>
    <row r="245" ht="18.75" customHeight="1">
      <c r="C245" s="242"/>
    </row>
    <row r="246" ht="18.75" customHeight="1">
      <c r="C246" s="242"/>
    </row>
    <row r="247" ht="18.75" customHeight="1">
      <c r="C247" s="242"/>
    </row>
    <row r="248" ht="18.75" customHeight="1">
      <c r="C248" s="242"/>
    </row>
    <row r="249" ht="18.75" customHeight="1">
      <c r="C249" s="242"/>
    </row>
    <row r="250" ht="18.75" customHeight="1">
      <c r="C250" s="242"/>
    </row>
    <row r="251" ht="18.75" customHeight="1">
      <c r="C251" s="242"/>
    </row>
    <row r="252" ht="18.75" customHeight="1">
      <c r="C252" s="242"/>
    </row>
    <row r="253" ht="18.75" customHeight="1">
      <c r="C253" s="242"/>
    </row>
    <row r="254" ht="18.75" customHeight="1">
      <c r="C254" s="242"/>
    </row>
    <row r="255" ht="18.75" customHeight="1">
      <c r="C255" s="242"/>
    </row>
    <row r="256" ht="18.75" customHeight="1">
      <c r="C256" s="242"/>
    </row>
    <row r="257" ht="18.75" customHeight="1">
      <c r="C257" s="242"/>
    </row>
    <row r="258" ht="18.75" customHeight="1">
      <c r="C258" s="242"/>
    </row>
    <row r="259" ht="18.75" customHeight="1">
      <c r="C259" s="242"/>
    </row>
    <row r="260" ht="18.75" customHeight="1">
      <c r="C260" s="242"/>
    </row>
    <row r="261" ht="18.75" customHeight="1">
      <c r="C261" s="242"/>
    </row>
    <row r="262" ht="18.75" customHeight="1">
      <c r="C262" s="242"/>
    </row>
    <row r="263" ht="18.75" customHeight="1">
      <c r="C263" s="242"/>
    </row>
    <row r="264" ht="18.75" customHeight="1">
      <c r="C264" s="242"/>
    </row>
    <row r="265" ht="18.75" customHeight="1">
      <c r="C265" s="242"/>
    </row>
    <row r="266" ht="18.75" customHeight="1">
      <c r="C266" s="242"/>
    </row>
    <row r="267" ht="18.75" customHeight="1">
      <c r="C267" s="242"/>
    </row>
    <row r="268" ht="18.75" customHeight="1">
      <c r="C268" s="242"/>
    </row>
    <row r="269" ht="18.75" customHeight="1">
      <c r="C269" s="242"/>
    </row>
    <row r="270" ht="18.75" customHeight="1">
      <c r="C270" s="242"/>
    </row>
    <row r="271" ht="18.75" customHeight="1">
      <c r="C271" s="242"/>
    </row>
    <row r="272" ht="18.75" customHeight="1">
      <c r="C272" s="242"/>
    </row>
    <row r="273" ht="18.75" customHeight="1">
      <c r="C273" s="242"/>
    </row>
    <row r="274" ht="18.75" customHeight="1">
      <c r="C274" s="242"/>
    </row>
    <row r="275" ht="18.75" customHeight="1">
      <c r="C275" s="242"/>
    </row>
    <row r="276" ht="18.75" customHeight="1">
      <c r="C276" s="242"/>
    </row>
    <row r="277" ht="18.75" customHeight="1">
      <c r="C277" s="242"/>
    </row>
    <row r="278" ht="18.75" customHeight="1">
      <c r="C278" s="242"/>
    </row>
    <row r="279" ht="18.75" customHeight="1">
      <c r="C279" s="242"/>
    </row>
    <row r="280" ht="18.75" customHeight="1">
      <c r="C280" s="242"/>
    </row>
    <row r="281" ht="18.75" customHeight="1">
      <c r="C281" s="242"/>
    </row>
    <row r="282" ht="18.75" customHeight="1">
      <c r="C282" s="242"/>
    </row>
    <row r="283" ht="18.75" customHeight="1">
      <c r="C283" s="242"/>
    </row>
    <row r="284" ht="18.75" customHeight="1">
      <c r="C284" s="242"/>
    </row>
    <row r="285" ht="18.75" customHeight="1">
      <c r="C285" s="242"/>
    </row>
    <row r="286" ht="18.75" customHeight="1">
      <c r="C286" s="242"/>
    </row>
    <row r="287" ht="18.75" customHeight="1">
      <c r="C287" s="242"/>
    </row>
    <row r="288" ht="18.75" customHeight="1">
      <c r="C288" s="242"/>
    </row>
    <row r="289" ht="18.75" customHeight="1">
      <c r="C289" s="242"/>
    </row>
    <row r="290" ht="18.75" customHeight="1">
      <c r="C290" s="242"/>
    </row>
    <row r="291" ht="18.75" customHeight="1">
      <c r="C291" s="242"/>
    </row>
    <row r="292" ht="18.75" customHeight="1">
      <c r="C292" s="242"/>
    </row>
    <row r="293" ht="18.75" customHeight="1">
      <c r="C293" s="242"/>
    </row>
    <row r="294" ht="18.75" customHeight="1">
      <c r="C294" s="242"/>
    </row>
    <row r="295" ht="18.75" customHeight="1">
      <c r="C295" s="242"/>
    </row>
    <row r="296" ht="18.75" customHeight="1">
      <c r="C296" s="242"/>
    </row>
    <row r="297" ht="18.75" customHeight="1">
      <c r="C297" s="242"/>
    </row>
    <row r="298" ht="18.75" customHeight="1">
      <c r="C298" s="242"/>
    </row>
    <row r="299" ht="18.75" customHeight="1">
      <c r="C299" s="242"/>
    </row>
    <row r="300" ht="18.75" customHeight="1">
      <c r="C300" s="242"/>
    </row>
    <row r="301" ht="18.75" customHeight="1">
      <c r="C301" s="242"/>
    </row>
    <row r="302" ht="18.75" customHeight="1">
      <c r="C302" s="242"/>
    </row>
    <row r="303" ht="18.75" customHeight="1">
      <c r="C303" s="242"/>
    </row>
    <row r="304" ht="18.75" customHeight="1">
      <c r="C304" s="242"/>
    </row>
    <row r="305" ht="18.75" customHeight="1">
      <c r="C305" s="242"/>
    </row>
    <row r="306" ht="18.75" customHeight="1">
      <c r="C306" s="242"/>
    </row>
    <row r="307" ht="18.75" customHeight="1">
      <c r="C307" s="242"/>
    </row>
    <row r="308" ht="18.75" customHeight="1">
      <c r="C308" s="242"/>
    </row>
    <row r="309" ht="18.75" customHeight="1">
      <c r="C309" s="242"/>
    </row>
    <row r="310" ht="18.75" customHeight="1">
      <c r="C310" s="242"/>
    </row>
    <row r="311" ht="18.75" customHeight="1">
      <c r="C311" s="242"/>
    </row>
    <row r="312" ht="18.75" customHeight="1">
      <c r="C312" s="242"/>
    </row>
    <row r="313" ht="18.75" customHeight="1">
      <c r="C313" s="242"/>
    </row>
    <row r="314" ht="18.75" customHeight="1">
      <c r="C314" s="242"/>
    </row>
    <row r="315" ht="18.75" customHeight="1">
      <c r="C315" s="242"/>
    </row>
    <row r="316" ht="18.75" customHeight="1">
      <c r="C316" s="242"/>
    </row>
    <row r="317" ht="18.75" customHeight="1">
      <c r="C317" s="242"/>
    </row>
    <row r="318" ht="18.75" customHeight="1">
      <c r="C318" s="242"/>
    </row>
    <row r="319" ht="18.75" customHeight="1">
      <c r="C319" s="242"/>
    </row>
    <row r="320" ht="18.75" customHeight="1">
      <c r="C320" s="242"/>
    </row>
    <row r="321" ht="18.75" customHeight="1">
      <c r="C321" s="242"/>
    </row>
    <row r="322" ht="18.75" customHeight="1">
      <c r="C322" s="242"/>
    </row>
    <row r="323" ht="18.75" customHeight="1">
      <c r="C323" s="242"/>
    </row>
    <row r="324" ht="18.75" customHeight="1">
      <c r="C324" s="242"/>
    </row>
    <row r="325" ht="18.75" customHeight="1">
      <c r="C325" s="242"/>
    </row>
    <row r="326" ht="18.75" customHeight="1">
      <c r="C326" s="242"/>
    </row>
    <row r="327" ht="18.75" customHeight="1">
      <c r="C327" s="242"/>
    </row>
    <row r="328" ht="18.75" customHeight="1">
      <c r="C328" s="242"/>
    </row>
    <row r="329" ht="18.75" customHeight="1">
      <c r="C329" s="242"/>
    </row>
    <row r="330" ht="18.75" customHeight="1">
      <c r="C330" s="242"/>
    </row>
    <row r="331" ht="18.75" customHeight="1">
      <c r="C331" s="242"/>
    </row>
    <row r="332" ht="18.75" customHeight="1">
      <c r="C332" s="242"/>
    </row>
    <row r="333" ht="18.75" customHeight="1">
      <c r="C333" s="242"/>
    </row>
    <row r="334" ht="18.75" customHeight="1">
      <c r="C334" s="242"/>
    </row>
    <row r="335" ht="18.75" customHeight="1">
      <c r="C335" s="242"/>
    </row>
    <row r="336" ht="18.75" customHeight="1">
      <c r="C336" s="242"/>
    </row>
    <row r="337" ht="18.75" customHeight="1">
      <c r="C337" s="242"/>
    </row>
    <row r="338" ht="18.75" customHeight="1">
      <c r="C338" s="242"/>
    </row>
    <row r="339" ht="18.75" customHeight="1">
      <c r="C339" s="242"/>
    </row>
    <row r="340" ht="18.75" customHeight="1">
      <c r="C340" s="242"/>
    </row>
    <row r="341" ht="18.75" customHeight="1">
      <c r="C341" s="242"/>
    </row>
    <row r="342" ht="18.75" customHeight="1">
      <c r="C342" s="242"/>
    </row>
    <row r="343" ht="18.75" customHeight="1">
      <c r="C343" s="242"/>
    </row>
    <row r="344" ht="18.75" customHeight="1">
      <c r="C344" s="242"/>
    </row>
    <row r="345" ht="18.75" customHeight="1">
      <c r="C345" s="242"/>
    </row>
    <row r="346" ht="18.75" customHeight="1">
      <c r="C346" s="242"/>
    </row>
    <row r="347" ht="18.75" customHeight="1">
      <c r="C347" s="242"/>
    </row>
    <row r="348" ht="18.75" customHeight="1">
      <c r="C348" s="242"/>
    </row>
    <row r="349" ht="18.75" customHeight="1">
      <c r="C349" s="242"/>
    </row>
    <row r="350" ht="18.75" customHeight="1">
      <c r="C350" s="242"/>
    </row>
    <row r="351" ht="18.75" customHeight="1">
      <c r="C351" s="242"/>
    </row>
    <row r="352" ht="18.75" customHeight="1">
      <c r="C352" s="242"/>
    </row>
    <row r="353" ht="18.75" customHeight="1">
      <c r="C353" s="242"/>
    </row>
    <row r="354" ht="18.75" customHeight="1">
      <c r="C354" s="242"/>
    </row>
    <row r="355" ht="18.75" customHeight="1">
      <c r="C355" s="242"/>
    </row>
    <row r="356" ht="18.75" customHeight="1">
      <c r="C356" s="242"/>
    </row>
    <row r="357" ht="18.75" customHeight="1">
      <c r="C357" s="242"/>
    </row>
    <row r="358" ht="18.75" customHeight="1">
      <c r="C358" s="242"/>
    </row>
    <row r="359" ht="18.75" customHeight="1">
      <c r="C359" s="242"/>
    </row>
    <row r="360" ht="18.75" customHeight="1">
      <c r="C360" s="242"/>
    </row>
    <row r="361" ht="18.75" customHeight="1">
      <c r="C361" s="242"/>
    </row>
    <row r="362" ht="18.75" customHeight="1">
      <c r="C362" s="242"/>
    </row>
    <row r="363" ht="18.75" customHeight="1">
      <c r="C363" s="242"/>
    </row>
    <row r="364" ht="18.75" customHeight="1">
      <c r="C364" s="242"/>
    </row>
    <row r="365" ht="18.75" customHeight="1">
      <c r="C365" s="242"/>
    </row>
    <row r="366" ht="18.75" customHeight="1">
      <c r="C366" s="242"/>
    </row>
    <row r="367" ht="18.75" customHeight="1">
      <c r="C367" s="242"/>
    </row>
    <row r="368" ht="18.75" customHeight="1">
      <c r="C368" s="242"/>
    </row>
    <row r="369" ht="18.75" customHeight="1">
      <c r="C369" s="242"/>
    </row>
    <row r="370" ht="18.75" customHeight="1">
      <c r="C370" s="242"/>
    </row>
    <row r="371" ht="18.75" customHeight="1">
      <c r="C371" s="242"/>
    </row>
    <row r="372" ht="18.75" customHeight="1">
      <c r="C372" s="242"/>
    </row>
    <row r="373" ht="18.75" customHeight="1">
      <c r="C373" s="242"/>
    </row>
    <row r="374" ht="18.75" customHeight="1">
      <c r="C374" s="242"/>
    </row>
    <row r="375" ht="18.75" customHeight="1">
      <c r="C375" s="242"/>
    </row>
    <row r="376" ht="18.75" customHeight="1">
      <c r="C376" s="242"/>
    </row>
    <row r="377" ht="18.75" customHeight="1">
      <c r="C377" s="242"/>
    </row>
    <row r="378" ht="18.75" customHeight="1">
      <c r="C378" s="242"/>
    </row>
    <row r="379" ht="18.75" customHeight="1">
      <c r="C379" s="242"/>
    </row>
    <row r="380" ht="18.75" customHeight="1">
      <c r="C380" s="242"/>
    </row>
    <row r="381" ht="18.75" customHeight="1">
      <c r="C381" s="242"/>
    </row>
    <row r="382" ht="18.75" customHeight="1">
      <c r="C382" s="242"/>
    </row>
    <row r="383" ht="18.75" customHeight="1">
      <c r="C383" s="242"/>
    </row>
    <row r="384" ht="18.75" customHeight="1">
      <c r="C384" s="242"/>
    </row>
    <row r="385" ht="18.75" customHeight="1">
      <c r="C385" s="242"/>
    </row>
    <row r="386" ht="18.75" customHeight="1">
      <c r="C386" s="242"/>
    </row>
    <row r="387" ht="18.75" customHeight="1">
      <c r="C387" s="242"/>
    </row>
    <row r="388" ht="18.75" customHeight="1">
      <c r="C388" s="242"/>
    </row>
    <row r="389" ht="18.75" customHeight="1">
      <c r="C389" s="242"/>
    </row>
    <row r="390" ht="18.75" customHeight="1">
      <c r="C390" s="242"/>
    </row>
    <row r="391" ht="18.75" customHeight="1">
      <c r="C391" s="242"/>
    </row>
    <row r="392" ht="18.75" customHeight="1">
      <c r="C392" s="242"/>
    </row>
    <row r="393" ht="18.75" customHeight="1">
      <c r="C393" s="242"/>
    </row>
    <row r="394" ht="18.75" customHeight="1">
      <c r="C394" s="242"/>
    </row>
    <row r="395" ht="18.75" customHeight="1">
      <c r="C395" s="242"/>
    </row>
    <row r="396" ht="18.75" customHeight="1">
      <c r="C396" s="242"/>
    </row>
    <row r="397" ht="18.75" customHeight="1">
      <c r="C397" s="242"/>
    </row>
    <row r="398" ht="18.75" customHeight="1">
      <c r="C398" s="242"/>
    </row>
    <row r="399" ht="18.75" customHeight="1">
      <c r="C399" s="242"/>
    </row>
    <row r="400" ht="18.75" customHeight="1">
      <c r="C400" s="242"/>
    </row>
    <row r="401" ht="18.75" customHeight="1">
      <c r="C401" s="242"/>
    </row>
    <row r="402" ht="18.75" customHeight="1">
      <c r="C402" s="242"/>
    </row>
    <row r="403" ht="18.75" customHeight="1">
      <c r="C403" s="242"/>
    </row>
    <row r="404" ht="18.75" customHeight="1">
      <c r="C404" s="242"/>
    </row>
    <row r="405" ht="18.75" customHeight="1">
      <c r="C405" s="242"/>
    </row>
    <row r="406" ht="18.75" customHeight="1">
      <c r="C406" s="242"/>
    </row>
    <row r="407" ht="18.75" customHeight="1">
      <c r="C407" s="242"/>
    </row>
    <row r="408" ht="18.75" customHeight="1">
      <c r="C408" s="242"/>
    </row>
    <row r="409" ht="18.75" customHeight="1">
      <c r="C409" s="242"/>
    </row>
    <row r="410" ht="18.75" customHeight="1">
      <c r="C410" s="242"/>
    </row>
    <row r="411" ht="18.75" customHeight="1">
      <c r="C411" s="242"/>
    </row>
    <row r="412" ht="18.75" customHeight="1">
      <c r="C412" s="242"/>
    </row>
    <row r="413" ht="18.75" customHeight="1">
      <c r="C413" s="242"/>
    </row>
    <row r="414" ht="18.75" customHeight="1">
      <c r="C414" s="242"/>
    </row>
    <row r="415" ht="18.75" customHeight="1">
      <c r="C415" s="242"/>
    </row>
    <row r="416" ht="18.75" customHeight="1">
      <c r="C416" s="242"/>
    </row>
    <row r="417" ht="18.75" customHeight="1">
      <c r="C417" s="242"/>
    </row>
    <row r="418" ht="18.75" customHeight="1">
      <c r="C418" s="242"/>
    </row>
    <row r="419" ht="18.75" customHeight="1">
      <c r="C419" s="242"/>
    </row>
    <row r="420" ht="18.75" customHeight="1">
      <c r="C420" s="242"/>
    </row>
    <row r="421" ht="18.75" customHeight="1">
      <c r="C421" s="242"/>
    </row>
    <row r="422" ht="18.75" customHeight="1">
      <c r="C422" s="242"/>
    </row>
    <row r="423" ht="18.75" customHeight="1">
      <c r="C423" s="242"/>
    </row>
    <row r="424" ht="18.75" customHeight="1">
      <c r="C424" s="242"/>
    </row>
    <row r="425" ht="18.75" customHeight="1">
      <c r="C425" s="242"/>
    </row>
    <row r="426" ht="18.75" customHeight="1">
      <c r="C426" s="242"/>
    </row>
    <row r="427" ht="18.75" customHeight="1">
      <c r="C427" s="242"/>
    </row>
    <row r="428" ht="18.75" customHeight="1">
      <c r="C428" s="242"/>
    </row>
    <row r="429" ht="18.75" customHeight="1">
      <c r="C429" s="242"/>
    </row>
    <row r="430" ht="18.75" customHeight="1">
      <c r="C430" s="242"/>
    </row>
    <row r="431" ht="18.75" customHeight="1">
      <c r="C431" s="242"/>
    </row>
    <row r="432" ht="18.75" customHeight="1">
      <c r="C432" s="242"/>
    </row>
    <row r="433" ht="18.75" customHeight="1">
      <c r="C433" s="242"/>
    </row>
    <row r="434" ht="18.75" customHeight="1">
      <c r="C434" s="242"/>
    </row>
    <row r="435" ht="18.75" customHeight="1">
      <c r="C435" s="242"/>
    </row>
    <row r="436" ht="18.75" customHeight="1">
      <c r="C436" s="242"/>
    </row>
    <row r="437" ht="18.75" customHeight="1">
      <c r="C437" s="242"/>
    </row>
    <row r="438" ht="18.75" customHeight="1">
      <c r="C438" s="242"/>
    </row>
    <row r="439" ht="18.75" customHeight="1">
      <c r="C439" s="242"/>
    </row>
    <row r="440" ht="18.75" customHeight="1">
      <c r="C440" s="242"/>
    </row>
    <row r="441" ht="18.75" customHeight="1">
      <c r="C441" s="242"/>
    </row>
    <row r="442" ht="18.75" customHeight="1">
      <c r="C442" s="242"/>
    </row>
    <row r="443" ht="18.75" customHeight="1">
      <c r="C443" s="242"/>
    </row>
    <row r="444" ht="18.75" customHeight="1">
      <c r="C444" s="242"/>
    </row>
    <row r="445" ht="18.75" customHeight="1">
      <c r="C445" s="242"/>
    </row>
    <row r="446" ht="18.75" customHeight="1">
      <c r="C446" s="242"/>
    </row>
    <row r="447" ht="18.75" customHeight="1">
      <c r="C447" s="242"/>
    </row>
    <row r="448" ht="18.75" customHeight="1">
      <c r="C448" s="242"/>
    </row>
    <row r="449" ht="18.75" customHeight="1">
      <c r="C449" s="242"/>
    </row>
    <row r="450" ht="18.75" customHeight="1">
      <c r="C450" s="242"/>
    </row>
    <row r="451" ht="18.75" customHeight="1">
      <c r="C451" s="242"/>
    </row>
    <row r="452" ht="18.75" customHeight="1">
      <c r="C452" s="242"/>
    </row>
    <row r="453" ht="18.75" customHeight="1">
      <c r="C453" s="242"/>
    </row>
    <row r="454" ht="18.75" customHeight="1">
      <c r="C454" s="242"/>
    </row>
    <row r="455" ht="18.75" customHeight="1">
      <c r="C455" s="242"/>
    </row>
    <row r="456" ht="18.75" customHeight="1">
      <c r="C456" s="242"/>
    </row>
    <row r="457" ht="18.75" customHeight="1">
      <c r="C457" s="242"/>
    </row>
    <row r="458" ht="18.75" customHeight="1">
      <c r="C458" s="242"/>
    </row>
    <row r="459" ht="18.75" customHeight="1">
      <c r="C459" s="242"/>
    </row>
    <row r="460" ht="18.75" customHeight="1">
      <c r="C460" s="242"/>
    </row>
    <row r="461" ht="18.75" customHeight="1">
      <c r="C461" s="242"/>
    </row>
    <row r="462" ht="18.75" customHeight="1">
      <c r="C462" s="242"/>
    </row>
    <row r="463" ht="18.75" customHeight="1">
      <c r="C463" s="242"/>
    </row>
    <row r="464" ht="18.75" customHeight="1">
      <c r="C464" s="242"/>
    </row>
    <row r="465" ht="18.75" customHeight="1">
      <c r="C465" s="242"/>
    </row>
    <row r="466" ht="18.75" customHeight="1">
      <c r="C466" s="242"/>
    </row>
    <row r="467" ht="18.75" customHeight="1">
      <c r="C467" s="242"/>
    </row>
    <row r="468" ht="18.75" customHeight="1">
      <c r="C468" s="242"/>
    </row>
    <row r="469" ht="18.75" customHeight="1">
      <c r="C469" s="242"/>
    </row>
    <row r="470" ht="18.75" customHeight="1">
      <c r="C470" s="242"/>
    </row>
    <row r="471" ht="18.75" customHeight="1">
      <c r="C471" s="242"/>
    </row>
    <row r="472" ht="18.75" customHeight="1">
      <c r="C472" s="242"/>
    </row>
    <row r="473" ht="18.75" customHeight="1">
      <c r="C473" s="242"/>
    </row>
    <row r="474" ht="18.75" customHeight="1">
      <c r="C474" s="242"/>
    </row>
    <row r="475" ht="18.75" customHeight="1">
      <c r="C475" s="242"/>
    </row>
    <row r="476" ht="18.75" customHeight="1">
      <c r="C476" s="242"/>
    </row>
    <row r="477" ht="18.75" customHeight="1">
      <c r="C477" s="242"/>
    </row>
    <row r="478" ht="18.75" customHeight="1">
      <c r="C478" s="242"/>
    </row>
    <row r="479" ht="18.75" customHeight="1">
      <c r="C479" s="242"/>
    </row>
    <row r="480" ht="18.75" customHeight="1">
      <c r="C480" s="242"/>
    </row>
    <row r="481" ht="18.75" customHeight="1">
      <c r="C481" s="242"/>
    </row>
    <row r="482" ht="18.75" customHeight="1">
      <c r="C482" s="242"/>
    </row>
    <row r="483" ht="18.75" customHeight="1">
      <c r="C483" s="242"/>
    </row>
    <row r="484" ht="18.75" customHeight="1">
      <c r="C484" s="242"/>
    </row>
    <row r="485" ht="18.75" customHeight="1">
      <c r="C485" s="242"/>
    </row>
    <row r="486" ht="18.75" customHeight="1">
      <c r="C486" s="242"/>
    </row>
    <row r="487" ht="18.75" customHeight="1">
      <c r="C487" s="242"/>
    </row>
    <row r="488" ht="18.75" customHeight="1">
      <c r="C488" s="242"/>
    </row>
    <row r="489" ht="18.75" customHeight="1">
      <c r="C489" s="242"/>
    </row>
    <row r="490" ht="18.75" customHeight="1">
      <c r="C490" s="242"/>
    </row>
    <row r="491" ht="18.75" customHeight="1">
      <c r="C491" s="242"/>
    </row>
    <row r="492" ht="18.75" customHeight="1">
      <c r="C492" s="242"/>
    </row>
    <row r="493" ht="18.75" customHeight="1">
      <c r="C493" s="242"/>
    </row>
    <row r="494" ht="18.75" customHeight="1">
      <c r="C494" s="242"/>
    </row>
    <row r="495" ht="18.75" customHeight="1">
      <c r="C495" s="242"/>
    </row>
    <row r="496" ht="18.75" customHeight="1">
      <c r="C496" s="242"/>
    </row>
    <row r="497" ht="18.75" customHeight="1">
      <c r="C497" s="242"/>
    </row>
    <row r="498" ht="18.75" customHeight="1">
      <c r="C498" s="242"/>
    </row>
    <row r="499" ht="18.75" customHeight="1">
      <c r="C499" s="242"/>
    </row>
    <row r="500" ht="18.75" customHeight="1">
      <c r="C500" s="242"/>
    </row>
    <row r="501" ht="18.75" customHeight="1">
      <c r="C501" s="242"/>
    </row>
    <row r="502" ht="18.75" customHeight="1">
      <c r="C502" s="242"/>
    </row>
    <row r="503" ht="18.75" customHeight="1">
      <c r="C503" s="242"/>
    </row>
    <row r="504" ht="18.75" customHeight="1">
      <c r="C504" s="242"/>
    </row>
    <row r="505" ht="18.75" customHeight="1">
      <c r="C505" s="242"/>
    </row>
    <row r="506" ht="18.75" customHeight="1">
      <c r="C506" s="242"/>
    </row>
    <row r="507" ht="18.75" customHeight="1">
      <c r="C507" s="242"/>
    </row>
    <row r="508" ht="18.75" customHeight="1">
      <c r="C508" s="242"/>
    </row>
    <row r="509" ht="18.75" customHeight="1">
      <c r="C509" s="242"/>
    </row>
    <row r="510" ht="18.75" customHeight="1">
      <c r="C510" s="242"/>
    </row>
    <row r="511" ht="18.75" customHeight="1">
      <c r="C511" s="242"/>
    </row>
    <row r="512" ht="18.75" customHeight="1">
      <c r="C512" s="242"/>
    </row>
    <row r="513" ht="18.75" customHeight="1">
      <c r="C513" s="242"/>
    </row>
    <row r="514" ht="18.75" customHeight="1">
      <c r="C514" s="242"/>
    </row>
    <row r="515" ht="18.75" customHeight="1">
      <c r="C515" s="242"/>
    </row>
    <row r="516" ht="18.75" customHeight="1">
      <c r="C516" s="242"/>
    </row>
    <row r="517" ht="18.75" customHeight="1">
      <c r="C517" s="242"/>
    </row>
    <row r="518" ht="18.75" customHeight="1">
      <c r="C518" s="242"/>
    </row>
    <row r="519" ht="18.75" customHeight="1">
      <c r="C519" s="242"/>
    </row>
    <row r="520" ht="18.75" customHeight="1">
      <c r="C520" s="242"/>
    </row>
    <row r="521" ht="18.75" customHeight="1">
      <c r="C521" s="242"/>
    </row>
    <row r="522" ht="18.75" customHeight="1">
      <c r="C522" s="242"/>
    </row>
    <row r="523" ht="18.75" customHeight="1">
      <c r="C523" s="242"/>
    </row>
    <row r="524" ht="18.75" customHeight="1">
      <c r="C524" s="242"/>
    </row>
    <row r="525" ht="18.75" customHeight="1">
      <c r="C525" s="242"/>
    </row>
    <row r="526" ht="18.75" customHeight="1">
      <c r="C526" s="242"/>
    </row>
    <row r="527" ht="18.75" customHeight="1">
      <c r="C527" s="242"/>
    </row>
    <row r="528" ht="18.75" customHeight="1">
      <c r="C528" s="242"/>
    </row>
    <row r="529" ht="18.75" customHeight="1">
      <c r="C529" s="242"/>
    </row>
    <row r="530" ht="18.75" customHeight="1">
      <c r="C530" s="242"/>
    </row>
    <row r="531" ht="18.75" customHeight="1">
      <c r="C531" s="242"/>
    </row>
    <row r="532" ht="18.75" customHeight="1">
      <c r="C532" s="242"/>
    </row>
    <row r="533" ht="18.75" customHeight="1">
      <c r="C533" s="242"/>
    </row>
    <row r="534" ht="18.75" customHeight="1">
      <c r="C534" s="242"/>
    </row>
    <row r="535" ht="18.75" customHeight="1">
      <c r="C535" s="242"/>
    </row>
    <row r="536" ht="18.75" customHeight="1">
      <c r="C536" s="242"/>
    </row>
    <row r="537" ht="18.75" customHeight="1">
      <c r="C537" s="242"/>
    </row>
    <row r="538" ht="18.75" customHeight="1">
      <c r="C538" s="242"/>
    </row>
    <row r="539" ht="18.75" customHeight="1">
      <c r="C539" s="242"/>
    </row>
    <row r="540" ht="18.75" customHeight="1">
      <c r="C540" s="242"/>
    </row>
    <row r="541" ht="18.75" customHeight="1">
      <c r="C541" s="242"/>
    </row>
    <row r="542" ht="18.75" customHeight="1">
      <c r="C542" s="242"/>
    </row>
    <row r="543" ht="18.75" customHeight="1">
      <c r="C543" s="242"/>
    </row>
    <row r="544" ht="18.75" customHeight="1">
      <c r="C544" s="242"/>
    </row>
    <row r="545" ht="18.75" customHeight="1">
      <c r="C545" s="242"/>
    </row>
    <row r="546" ht="18.75" customHeight="1">
      <c r="C546" s="242"/>
    </row>
    <row r="547" ht="18.75" customHeight="1">
      <c r="C547" s="242"/>
    </row>
    <row r="548" ht="18.75" customHeight="1">
      <c r="C548" s="242"/>
    </row>
    <row r="549" ht="18.75" customHeight="1">
      <c r="C549" s="242"/>
    </row>
    <row r="550" ht="18.75" customHeight="1">
      <c r="C550" s="242"/>
    </row>
    <row r="551" ht="18.75" customHeight="1">
      <c r="C551" s="242"/>
    </row>
    <row r="552" ht="18.75" customHeight="1">
      <c r="C552" s="242"/>
    </row>
    <row r="553" ht="18.75" customHeight="1">
      <c r="C553" s="242"/>
    </row>
    <row r="554" ht="18.75" customHeight="1">
      <c r="C554" s="242"/>
    </row>
    <row r="555" ht="18.75" customHeight="1">
      <c r="C555" s="242"/>
    </row>
    <row r="556" ht="18.75" customHeight="1">
      <c r="C556" s="242"/>
    </row>
    <row r="557" ht="18.75" customHeight="1">
      <c r="C557" s="242"/>
    </row>
    <row r="558" ht="18.75" customHeight="1">
      <c r="C558" s="242"/>
    </row>
    <row r="559" ht="18.75" customHeight="1">
      <c r="C559" s="242"/>
    </row>
    <row r="560" ht="18.75" customHeight="1">
      <c r="C560" s="242"/>
    </row>
    <row r="561" ht="18.75" customHeight="1">
      <c r="C561" s="242"/>
    </row>
    <row r="562" ht="18.75" customHeight="1">
      <c r="C562" s="242"/>
    </row>
    <row r="563" ht="18.75" customHeight="1">
      <c r="C563" s="242"/>
    </row>
    <row r="564" ht="18.75" customHeight="1">
      <c r="C564" s="242"/>
    </row>
    <row r="565" ht="18.75" customHeight="1">
      <c r="C565" s="242"/>
    </row>
    <row r="566" ht="18.75" customHeight="1">
      <c r="C566" s="242"/>
    </row>
    <row r="567" ht="18.75" customHeight="1">
      <c r="C567" s="242"/>
    </row>
    <row r="568" ht="18.75" customHeight="1">
      <c r="C568" s="242"/>
    </row>
    <row r="569" ht="18.75" customHeight="1">
      <c r="C569" s="242"/>
    </row>
    <row r="570" ht="18.75" customHeight="1">
      <c r="C570" s="242"/>
    </row>
    <row r="571" ht="18.75" customHeight="1">
      <c r="C571" s="242"/>
    </row>
    <row r="572" ht="18.75" customHeight="1">
      <c r="C572" s="242"/>
    </row>
    <row r="573" ht="18.75" customHeight="1">
      <c r="C573" s="242"/>
    </row>
    <row r="574" ht="18.75" customHeight="1">
      <c r="C574" s="242"/>
    </row>
    <row r="575" ht="18.75" customHeight="1">
      <c r="C575" s="242"/>
    </row>
    <row r="576" ht="18.75" customHeight="1">
      <c r="C576" s="242"/>
    </row>
    <row r="577" ht="18.75" customHeight="1">
      <c r="C577" s="242"/>
    </row>
    <row r="578" ht="18.75" customHeight="1">
      <c r="C578" s="242"/>
    </row>
    <row r="579" ht="18.75" customHeight="1">
      <c r="C579" s="242"/>
    </row>
    <row r="580" ht="18.75" customHeight="1">
      <c r="C580" s="242"/>
    </row>
    <row r="581" ht="18.75" customHeight="1">
      <c r="C581" s="242"/>
    </row>
    <row r="582" ht="18.75" customHeight="1">
      <c r="C582" s="242"/>
    </row>
    <row r="583" ht="18.75" customHeight="1">
      <c r="C583" s="242"/>
    </row>
    <row r="584" ht="18.75" customHeight="1">
      <c r="C584" s="242"/>
    </row>
    <row r="585" ht="18.75" customHeight="1">
      <c r="C585" s="242"/>
    </row>
    <row r="586" ht="18.75" customHeight="1">
      <c r="C586" s="242"/>
    </row>
    <row r="587" ht="18.75" customHeight="1">
      <c r="C587" s="242"/>
    </row>
    <row r="588" ht="18.75" customHeight="1">
      <c r="C588" s="242"/>
    </row>
    <row r="589" ht="18.75" customHeight="1">
      <c r="C589" s="242"/>
    </row>
    <row r="590" ht="18.75" customHeight="1">
      <c r="C590" s="242"/>
    </row>
    <row r="591" ht="18.75" customHeight="1">
      <c r="C591" s="242"/>
    </row>
    <row r="592" ht="18.75" customHeight="1">
      <c r="C592" s="242"/>
    </row>
    <row r="593" ht="18.75" customHeight="1">
      <c r="C593" s="242"/>
    </row>
    <row r="594" ht="18.75" customHeight="1">
      <c r="C594" s="242"/>
    </row>
    <row r="595" ht="18.75" customHeight="1">
      <c r="C595" s="242"/>
    </row>
    <row r="596" ht="18.75" customHeight="1">
      <c r="C596" s="242"/>
    </row>
    <row r="597" ht="18.75" customHeight="1">
      <c r="C597" s="242"/>
    </row>
    <row r="598" ht="18.75" customHeight="1">
      <c r="C598" s="242"/>
    </row>
    <row r="599" ht="18.75" customHeight="1">
      <c r="C599" s="242"/>
    </row>
    <row r="600" ht="18.75" customHeight="1">
      <c r="C600" s="242"/>
    </row>
    <row r="601" ht="18.75" customHeight="1">
      <c r="C601" s="242"/>
    </row>
    <row r="602" ht="18.75" customHeight="1">
      <c r="C602" s="242"/>
    </row>
    <row r="603" ht="18.75" customHeight="1">
      <c r="C603" s="242"/>
    </row>
    <row r="604" ht="18.75" customHeight="1">
      <c r="C604" s="242"/>
    </row>
    <row r="605" ht="18.75" customHeight="1">
      <c r="C605" s="242"/>
    </row>
    <row r="606" ht="18.75" customHeight="1">
      <c r="C606" s="242"/>
    </row>
    <row r="607" ht="18.75" customHeight="1">
      <c r="C607" s="242"/>
    </row>
    <row r="608" ht="18.75" customHeight="1">
      <c r="C608" s="242"/>
    </row>
    <row r="609" ht="18.75" customHeight="1">
      <c r="C609" s="242"/>
    </row>
    <row r="610" ht="18.75" customHeight="1">
      <c r="C610" s="242"/>
    </row>
    <row r="611" ht="18.75" customHeight="1">
      <c r="C611" s="242"/>
    </row>
    <row r="612" ht="18.75" customHeight="1">
      <c r="C612" s="242"/>
    </row>
    <row r="613" ht="18.75" customHeight="1">
      <c r="C613" s="242"/>
    </row>
    <row r="614" ht="18.75" customHeight="1">
      <c r="C614" s="242"/>
    </row>
    <row r="615" ht="18.75" customHeight="1">
      <c r="C615" s="242"/>
    </row>
    <row r="616" ht="18.75" customHeight="1">
      <c r="C616" s="242"/>
    </row>
    <row r="617" ht="18.75" customHeight="1">
      <c r="C617" s="242"/>
    </row>
    <row r="618" ht="18.75" customHeight="1">
      <c r="C618" s="242"/>
    </row>
    <row r="619" ht="18.75" customHeight="1">
      <c r="C619" s="242"/>
    </row>
    <row r="620" ht="18.75" customHeight="1">
      <c r="C620" s="242"/>
    </row>
    <row r="621" ht="18.75" customHeight="1">
      <c r="C621" s="242"/>
    </row>
    <row r="622" ht="18.75" customHeight="1">
      <c r="C622" s="242"/>
    </row>
    <row r="623" ht="18.75" customHeight="1">
      <c r="C623" s="242"/>
    </row>
    <row r="624" ht="18.75" customHeight="1">
      <c r="C624" s="242"/>
    </row>
    <row r="625" ht="18.75" customHeight="1">
      <c r="C625" s="242"/>
    </row>
    <row r="626" ht="18.75" customHeight="1">
      <c r="C626" s="242"/>
    </row>
    <row r="627" ht="18.75" customHeight="1">
      <c r="C627" s="242"/>
    </row>
    <row r="628" ht="18.75" customHeight="1">
      <c r="C628" s="242"/>
    </row>
    <row r="629" ht="18.75" customHeight="1">
      <c r="C629" s="242"/>
    </row>
    <row r="630" ht="18.75" customHeight="1">
      <c r="C630" s="242"/>
    </row>
    <row r="631" ht="18.75" customHeight="1">
      <c r="C631" s="242"/>
    </row>
    <row r="632" ht="18.75" customHeight="1">
      <c r="C632" s="242"/>
    </row>
    <row r="633" ht="18.75" customHeight="1">
      <c r="C633" s="242"/>
    </row>
    <row r="634" ht="18.75" customHeight="1">
      <c r="C634" s="242"/>
    </row>
    <row r="635" ht="18.75" customHeight="1">
      <c r="C635" s="242"/>
    </row>
    <row r="636" ht="18.75" customHeight="1">
      <c r="C636" s="242"/>
    </row>
    <row r="637" ht="18.75" customHeight="1">
      <c r="C637" s="242"/>
    </row>
    <row r="638" ht="18.75" customHeight="1">
      <c r="C638" s="242"/>
    </row>
    <row r="639" ht="18.75" customHeight="1">
      <c r="C639" s="242"/>
    </row>
    <row r="640" ht="18.75" customHeight="1">
      <c r="C640" s="242"/>
    </row>
    <row r="641" ht="18.75" customHeight="1">
      <c r="C641" s="242"/>
    </row>
    <row r="642" ht="18.75" customHeight="1">
      <c r="C642" s="242"/>
    </row>
    <row r="643" ht="18.75" customHeight="1">
      <c r="C643" s="242"/>
    </row>
    <row r="644" ht="18.75" customHeight="1">
      <c r="C644" s="242"/>
    </row>
    <row r="645" ht="18.75" customHeight="1">
      <c r="C645" s="242"/>
    </row>
    <row r="646" ht="18.75" customHeight="1">
      <c r="C646" s="242"/>
    </row>
    <row r="647" ht="18.75" customHeight="1">
      <c r="C647" s="242"/>
    </row>
    <row r="648" ht="18.75" customHeight="1">
      <c r="C648" s="242"/>
    </row>
    <row r="649" ht="18.75" customHeight="1">
      <c r="C649" s="242"/>
    </row>
    <row r="650" ht="18.75" customHeight="1">
      <c r="C650" s="242"/>
    </row>
    <row r="651" ht="18.75" customHeight="1">
      <c r="C651" s="242"/>
    </row>
    <row r="652" ht="18.75" customHeight="1">
      <c r="C652" s="242"/>
    </row>
    <row r="653" ht="18.75" customHeight="1">
      <c r="C653" s="242"/>
    </row>
    <row r="654" ht="18.75" customHeight="1">
      <c r="C654" s="242"/>
    </row>
    <row r="655" ht="18.75" customHeight="1">
      <c r="C655" s="242"/>
    </row>
    <row r="656" ht="18.75" customHeight="1">
      <c r="C656" s="242"/>
    </row>
    <row r="657" ht="18.75" customHeight="1">
      <c r="C657" s="242"/>
    </row>
    <row r="658" ht="18.75" customHeight="1">
      <c r="C658" s="242"/>
    </row>
    <row r="659" ht="18.75" customHeight="1">
      <c r="C659" s="242"/>
    </row>
    <row r="660" ht="18.75" customHeight="1">
      <c r="C660" s="242"/>
    </row>
    <row r="661" ht="18.75" customHeight="1">
      <c r="C661" s="242"/>
    </row>
    <row r="662" ht="18.75" customHeight="1">
      <c r="C662" s="242"/>
    </row>
    <row r="663" ht="18.75" customHeight="1">
      <c r="C663" s="242"/>
    </row>
    <row r="664" ht="18.75" customHeight="1">
      <c r="C664" s="242"/>
    </row>
    <row r="665" ht="18.75" customHeight="1">
      <c r="C665" s="242"/>
    </row>
    <row r="666" ht="18.75" customHeight="1">
      <c r="C666" s="242"/>
    </row>
    <row r="667" ht="18.75" customHeight="1">
      <c r="C667" s="242"/>
    </row>
    <row r="668" ht="18.75" customHeight="1">
      <c r="C668" s="242"/>
    </row>
    <row r="669" ht="18.75" customHeight="1">
      <c r="C669" s="242"/>
    </row>
    <row r="670" ht="18.75" customHeight="1">
      <c r="C670" s="242"/>
    </row>
    <row r="671" ht="18.75" customHeight="1">
      <c r="C671" s="242"/>
    </row>
    <row r="672" ht="18.75" customHeight="1">
      <c r="C672" s="242"/>
    </row>
    <row r="673" ht="18.75" customHeight="1">
      <c r="C673" s="242"/>
    </row>
    <row r="674" ht="18.75" customHeight="1">
      <c r="C674" s="242"/>
    </row>
    <row r="675" ht="18.75" customHeight="1">
      <c r="C675" s="242"/>
    </row>
    <row r="676" ht="18.75" customHeight="1">
      <c r="C676" s="242"/>
    </row>
    <row r="677" ht="18.75" customHeight="1">
      <c r="C677" s="242"/>
    </row>
    <row r="678" ht="18.75" customHeight="1">
      <c r="C678" s="242"/>
    </row>
    <row r="679" ht="18.75" customHeight="1">
      <c r="C679" s="242"/>
    </row>
    <row r="680" ht="18.75" customHeight="1">
      <c r="C680" s="242"/>
    </row>
    <row r="681" ht="18.75" customHeight="1">
      <c r="C681" s="242"/>
    </row>
    <row r="682" ht="18.75" customHeight="1">
      <c r="C682" s="242"/>
    </row>
    <row r="683" ht="18.75" customHeight="1">
      <c r="C683" s="242"/>
    </row>
    <row r="684" ht="18.75" customHeight="1">
      <c r="C684" s="242"/>
    </row>
    <row r="685" ht="18.75" customHeight="1">
      <c r="C685" s="242"/>
    </row>
    <row r="686" ht="18.75" customHeight="1">
      <c r="C686" s="242"/>
    </row>
    <row r="687" ht="18.75" customHeight="1">
      <c r="C687" s="242"/>
    </row>
    <row r="688" ht="18.75" customHeight="1">
      <c r="C688" s="242"/>
    </row>
    <row r="689" ht="18.75" customHeight="1">
      <c r="C689" s="242"/>
    </row>
    <row r="690" ht="18.75" customHeight="1">
      <c r="C690" s="242"/>
    </row>
    <row r="691" ht="18.75" customHeight="1">
      <c r="C691" s="242"/>
    </row>
    <row r="692" ht="18.75" customHeight="1">
      <c r="C692" s="242"/>
    </row>
    <row r="693" ht="18.75" customHeight="1">
      <c r="C693" s="242"/>
    </row>
    <row r="694" ht="18.75" customHeight="1">
      <c r="C694" s="242"/>
    </row>
    <row r="695" ht="18.75" customHeight="1">
      <c r="C695" s="242"/>
    </row>
    <row r="696" ht="18.75" customHeight="1">
      <c r="C696" s="242"/>
    </row>
    <row r="697" ht="18.75" customHeight="1">
      <c r="C697" s="242"/>
    </row>
    <row r="698" ht="18.75" customHeight="1">
      <c r="C698" s="242"/>
    </row>
    <row r="699" ht="18.75" customHeight="1">
      <c r="C699" s="242"/>
    </row>
    <row r="700" ht="18.75" customHeight="1">
      <c r="C700" s="242"/>
    </row>
    <row r="701" ht="18.75" customHeight="1">
      <c r="C701" s="242"/>
    </row>
    <row r="702" ht="18.75" customHeight="1">
      <c r="C702" s="242"/>
    </row>
    <row r="703" ht="18.75" customHeight="1">
      <c r="C703" s="242"/>
    </row>
    <row r="704" ht="18.75" customHeight="1">
      <c r="C704" s="242"/>
    </row>
    <row r="705" ht="18.75" customHeight="1">
      <c r="C705" s="242"/>
    </row>
    <row r="706" ht="18.75" customHeight="1">
      <c r="C706" s="242"/>
    </row>
    <row r="707" ht="18.75" customHeight="1">
      <c r="C707" s="242"/>
    </row>
    <row r="708" ht="18.75" customHeight="1">
      <c r="C708" s="242"/>
    </row>
    <row r="709" ht="18.75" customHeight="1">
      <c r="C709" s="242"/>
    </row>
    <row r="710" ht="18.75" customHeight="1">
      <c r="C710" s="242"/>
    </row>
    <row r="711" ht="18.75" customHeight="1">
      <c r="C711" s="242"/>
    </row>
    <row r="712" ht="18.75" customHeight="1">
      <c r="C712" s="242"/>
    </row>
    <row r="713" ht="18.75" customHeight="1">
      <c r="C713" s="242"/>
    </row>
    <row r="714" ht="18.75" customHeight="1">
      <c r="C714" s="242"/>
    </row>
    <row r="715" ht="18.75" customHeight="1">
      <c r="C715" s="242"/>
    </row>
    <row r="716" ht="18.75" customHeight="1">
      <c r="C716" s="242"/>
    </row>
    <row r="717" ht="18.75" customHeight="1">
      <c r="C717" s="242"/>
    </row>
    <row r="718" ht="18.75" customHeight="1">
      <c r="C718" s="242"/>
    </row>
    <row r="719" ht="18.75" customHeight="1">
      <c r="C719" s="242"/>
    </row>
    <row r="720" ht="18.75" customHeight="1">
      <c r="C720" s="242"/>
    </row>
    <row r="721" ht="18.75" customHeight="1">
      <c r="C721" s="242"/>
    </row>
    <row r="722" ht="18.75" customHeight="1">
      <c r="C722" s="242"/>
    </row>
    <row r="723" ht="18.75" customHeight="1">
      <c r="C723" s="242"/>
    </row>
    <row r="724" ht="18.75" customHeight="1">
      <c r="C724" s="242"/>
    </row>
    <row r="725" ht="18.75" customHeight="1">
      <c r="C725" s="242"/>
    </row>
    <row r="726" ht="18.75" customHeight="1">
      <c r="C726" s="242"/>
    </row>
    <row r="727" ht="18.75" customHeight="1">
      <c r="C727" s="242"/>
    </row>
    <row r="728" ht="18.75" customHeight="1">
      <c r="C728" s="242"/>
    </row>
    <row r="729" ht="18.75" customHeight="1">
      <c r="C729" s="242"/>
    </row>
    <row r="730" ht="18.75" customHeight="1">
      <c r="C730" s="242"/>
    </row>
    <row r="731" ht="18.75" customHeight="1">
      <c r="C731" s="242"/>
    </row>
    <row r="732" ht="18.75" customHeight="1">
      <c r="C732" s="242"/>
    </row>
    <row r="733" ht="18.75" customHeight="1">
      <c r="C733" s="242"/>
    </row>
    <row r="734" ht="18.75" customHeight="1">
      <c r="C734" s="242"/>
    </row>
    <row r="735" ht="18.75" customHeight="1">
      <c r="C735" s="242"/>
    </row>
    <row r="736" ht="18.75" customHeight="1">
      <c r="C736" s="242"/>
    </row>
    <row r="737" ht="18.75" customHeight="1">
      <c r="C737" s="242"/>
    </row>
    <row r="738" ht="18.75" customHeight="1">
      <c r="C738" s="242"/>
    </row>
    <row r="739" ht="18.75" customHeight="1">
      <c r="C739" s="242"/>
    </row>
    <row r="740" ht="18.75" customHeight="1">
      <c r="C740" s="242"/>
    </row>
    <row r="741" ht="18.75" customHeight="1">
      <c r="C741" s="242"/>
    </row>
    <row r="742" ht="18.75" customHeight="1">
      <c r="C742" s="242"/>
    </row>
    <row r="743" ht="18.75" customHeight="1">
      <c r="C743" s="242"/>
    </row>
    <row r="744" ht="18.75" customHeight="1">
      <c r="C744" s="242"/>
    </row>
    <row r="745" ht="18.75" customHeight="1">
      <c r="C745" s="242"/>
    </row>
    <row r="746" ht="18.75" customHeight="1">
      <c r="C746" s="242"/>
    </row>
    <row r="747" ht="18.75" customHeight="1">
      <c r="C747" s="242"/>
    </row>
    <row r="748" ht="18.75" customHeight="1">
      <c r="C748" s="242"/>
    </row>
    <row r="749" ht="18.75" customHeight="1">
      <c r="C749" s="242"/>
    </row>
    <row r="750" ht="18.75" customHeight="1">
      <c r="C750" s="242"/>
    </row>
    <row r="751" ht="18.75" customHeight="1">
      <c r="C751" s="242"/>
    </row>
    <row r="752" ht="18.75" customHeight="1">
      <c r="C752" s="242"/>
    </row>
    <row r="753" ht="18.75" customHeight="1">
      <c r="C753" s="242"/>
    </row>
    <row r="754" ht="18.75" customHeight="1">
      <c r="C754" s="242"/>
    </row>
    <row r="755" ht="18.75" customHeight="1">
      <c r="C755" s="242"/>
    </row>
    <row r="756" ht="18.75" customHeight="1">
      <c r="C756" s="242"/>
    </row>
    <row r="757" ht="18.75" customHeight="1">
      <c r="C757" s="242"/>
    </row>
    <row r="758" ht="18.75" customHeight="1">
      <c r="C758" s="242"/>
    </row>
    <row r="759" ht="18.75" customHeight="1">
      <c r="C759" s="242"/>
    </row>
    <row r="760" ht="18.75" customHeight="1">
      <c r="C760" s="242"/>
    </row>
    <row r="761" ht="18.75" customHeight="1">
      <c r="C761" s="242"/>
    </row>
    <row r="762" ht="18.75" customHeight="1">
      <c r="C762" s="242"/>
    </row>
    <row r="763" ht="18.75" customHeight="1">
      <c r="C763" s="242"/>
    </row>
    <row r="764" ht="18.75" customHeight="1">
      <c r="C764" s="242"/>
    </row>
    <row r="765" ht="18.75" customHeight="1">
      <c r="C765" s="242"/>
    </row>
    <row r="766" ht="18.75" customHeight="1">
      <c r="C766" s="242"/>
    </row>
    <row r="767" ht="18.75" customHeight="1">
      <c r="C767" s="242"/>
    </row>
    <row r="768" ht="18.75" customHeight="1">
      <c r="C768" s="242"/>
    </row>
    <row r="769" ht="18.75" customHeight="1">
      <c r="C769" s="242"/>
    </row>
    <row r="770" ht="18.75" customHeight="1">
      <c r="C770" s="242"/>
    </row>
    <row r="771" ht="18.75" customHeight="1">
      <c r="C771" s="242"/>
    </row>
    <row r="772" ht="18.75" customHeight="1">
      <c r="C772" s="242"/>
    </row>
    <row r="773" ht="18.75" customHeight="1">
      <c r="C773" s="242"/>
    </row>
    <row r="774" ht="18.75" customHeight="1">
      <c r="C774" s="242"/>
    </row>
    <row r="775" ht="18.75" customHeight="1">
      <c r="C775" s="242"/>
    </row>
    <row r="776" ht="18.75" customHeight="1">
      <c r="C776" s="242"/>
    </row>
    <row r="777" ht="18.75" customHeight="1">
      <c r="C777" s="242"/>
    </row>
    <row r="778" ht="18.75" customHeight="1">
      <c r="C778" s="242"/>
    </row>
    <row r="779" ht="18.75" customHeight="1">
      <c r="C779" s="242"/>
    </row>
    <row r="780" ht="18.75" customHeight="1">
      <c r="C780" s="242"/>
    </row>
    <row r="781" ht="18.75" customHeight="1">
      <c r="C781" s="242"/>
    </row>
    <row r="782" ht="18.75" customHeight="1">
      <c r="C782" s="242"/>
    </row>
    <row r="783" ht="18.75" customHeight="1">
      <c r="C783" s="242"/>
    </row>
    <row r="784" ht="18.75" customHeight="1">
      <c r="C784" s="242"/>
    </row>
    <row r="785" ht="18.75" customHeight="1">
      <c r="C785" s="242"/>
    </row>
    <row r="786" ht="18.75" customHeight="1">
      <c r="C786" s="242"/>
    </row>
    <row r="787" ht="18.75" customHeight="1">
      <c r="C787" s="242"/>
    </row>
    <row r="788" ht="18.75" customHeight="1">
      <c r="C788" s="242"/>
    </row>
    <row r="789" ht="18.75" customHeight="1">
      <c r="C789" s="242"/>
    </row>
    <row r="790" ht="18.75" customHeight="1">
      <c r="C790" s="242"/>
    </row>
    <row r="791" ht="18.75" customHeight="1">
      <c r="C791" s="242"/>
    </row>
    <row r="792" ht="18.75" customHeight="1">
      <c r="C792" s="242"/>
    </row>
    <row r="793" ht="18.75" customHeight="1">
      <c r="C793" s="242"/>
    </row>
    <row r="794" ht="18.75" customHeight="1">
      <c r="C794" s="242"/>
    </row>
    <row r="795" ht="18.75" customHeight="1">
      <c r="C795" s="242"/>
    </row>
    <row r="796" ht="18.75" customHeight="1">
      <c r="C796" s="242"/>
    </row>
    <row r="797" ht="18.75" customHeight="1">
      <c r="C797" s="242"/>
    </row>
    <row r="798" ht="18.75" customHeight="1">
      <c r="C798" s="242"/>
    </row>
    <row r="799" ht="18.75" customHeight="1">
      <c r="C799" s="242"/>
    </row>
    <row r="800" ht="18.75" customHeight="1">
      <c r="C800" s="242"/>
    </row>
    <row r="801" ht="18.75" customHeight="1">
      <c r="C801" s="242"/>
    </row>
    <row r="802" ht="18.75" customHeight="1">
      <c r="C802" s="242"/>
    </row>
    <row r="803" ht="18.75" customHeight="1">
      <c r="C803" s="242"/>
    </row>
    <row r="804" ht="18.75" customHeight="1">
      <c r="C804" s="242"/>
    </row>
    <row r="805" ht="18.75" customHeight="1">
      <c r="C805" s="242"/>
    </row>
    <row r="806" ht="18.75" customHeight="1">
      <c r="C806" s="242"/>
    </row>
    <row r="807" ht="18.75" customHeight="1">
      <c r="C807" s="242"/>
    </row>
    <row r="808" ht="18.75" customHeight="1">
      <c r="C808" s="242"/>
    </row>
    <row r="809" ht="18.75" customHeight="1">
      <c r="C809" s="242"/>
    </row>
    <row r="810" ht="18.75" customHeight="1">
      <c r="C810" s="242"/>
    </row>
    <row r="811" ht="18.75" customHeight="1">
      <c r="C811" s="242"/>
    </row>
    <row r="812" ht="18.75" customHeight="1">
      <c r="C812" s="242"/>
    </row>
    <row r="813" ht="18.75" customHeight="1">
      <c r="C813" s="242"/>
    </row>
    <row r="814" ht="18.75" customHeight="1">
      <c r="C814" s="242"/>
    </row>
    <row r="815" ht="18.75" customHeight="1">
      <c r="C815" s="242"/>
    </row>
    <row r="816" ht="18.75" customHeight="1">
      <c r="C816" s="242"/>
    </row>
    <row r="817" ht="18.75" customHeight="1">
      <c r="C817" s="242"/>
    </row>
    <row r="818" ht="18.75" customHeight="1">
      <c r="C818" s="242"/>
    </row>
    <row r="819" ht="18.75" customHeight="1">
      <c r="C819" s="242"/>
    </row>
    <row r="820" ht="18.75" customHeight="1">
      <c r="C820" s="242"/>
    </row>
    <row r="821" ht="18.75" customHeight="1">
      <c r="C821" s="242"/>
    </row>
    <row r="822" ht="18.75" customHeight="1">
      <c r="C822" s="242"/>
    </row>
    <row r="823" ht="18.75" customHeight="1">
      <c r="C823" s="242"/>
    </row>
    <row r="824" ht="18.75" customHeight="1">
      <c r="C824" s="242"/>
    </row>
    <row r="825" ht="18.75" customHeight="1">
      <c r="C825" s="242"/>
    </row>
    <row r="826" ht="18.75" customHeight="1">
      <c r="C826" s="242"/>
    </row>
    <row r="827" ht="18.75" customHeight="1">
      <c r="C827" s="242"/>
    </row>
    <row r="828" ht="18.75" customHeight="1">
      <c r="C828" s="242"/>
    </row>
    <row r="829" ht="18.75" customHeight="1">
      <c r="C829" s="242"/>
    </row>
    <row r="830" ht="18.75" customHeight="1">
      <c r="C830" s="242"/>
    </row>
    <row r="831" ht="18.75" customHeight="1">
      <c r="C831" s="242"/>
    </row>
    <row r="832" ht="18.75" customHeight="1">
      <c r="C832" s="242"/>
    </row>
    <row r="833" ht="18.75" customHeight="1">
      <c r="C833" s="242"/>
    </row>
    <row r="834" ht="18.75" customHeight="1">
      <c r="C834" s="242"/>
    </row>
    <row r="835" ht="18.75" customHeight="1">
      <c r="C835" s="242"/>
    </row>
    <row r="836" ht="18.75" customHeight="1">
      <c r="C836" s="242"/>
    </row>
    <row r="837" ht="18.75" customHeight="1">
      <c r="C837" s="242"/>
    </row>
    <row r="838" ht="18.75" customHeight="1">
      <c r="C838" s="242"/>
    </row>
    <row r="839" ht="18.75" customHeight="1">
      <c r="C839" s="242"/>
    </row>
    <row r="840" ht="18.75" customHeight="1">
      <c r="C840" s="242"/>
    </row>
    <row r="841" ht="18.75" customHeight="1">
      <c r="C841" s="242"/>
    </row>
    <row r="842" ht="18.75" customHeight="1">
      <c r="C842" s="242"/>
    </row>
    <row r="843" ht="18.75" customHeight="1">
      <c r="C843" s="242"/>
    </row>
    <row r="844" ht="18.75" customHeight="1">
      <c r="C844" s="242"/>
    </row>
    <row r="845" ht="18.75" customHeight="1">
      <c r="C845" s="242"/>
    </row>
    <row r="846" ht="18.75" customHeight="1">
      <c r="C846" s="242"/>
    </row>
    <row r="847" ht="18.75" customHeight="1">
      <c r="C847" s="242"/>
    </row>
    <row r="848" ht="18.75" customHeight="1">
      <c r="C848" s="242"/>
    </row>
    <row r="849" ht="18.75" customHeight="1">
      <c r="C849" s="242"/>
    </row>
    <row r="850" ht="18.75" customHeight="1">
      <c r="C850" s="242"/>
    </row>
    <row r="851" ht="18.75" customHeight="1">
      <c r="C851" s="242"/>
    </row>
    <row r="852" ht="18.75" customHeight="1">
      <c r="C852" s="242"/>
    </row>
    <row r="853" ht="18.75" customHeight="1">
      <c r="C853" s="242"/>
    </row>
    <row r="854" ht="18.75" customHeight="1">
      <c r="C854" s="242"/>
    </row>
    <row r="855" ht="18.75" customHeight="1">
      <c r="C855" s="242"/>
    </row>
    <row r="856" ht="18.75" customHeight="1">
      <c r="C856" s="242"/>
    </row>
    <row r="857" ht="18.75" customHeight="1">
      <c r="C857" s="242"/>
    </row>
    <row r="858" ht="18.75" customHeight="1">
      <c r="C858" s="242"/>
    </row>
    <row r="859" ht="18.75" customHeight="1">
      <c r="C859" s="242"/>
    </row>
    <row r="860" ht="18.75" customHeight="1">
      <c r="C860" s="242"/>
    </row>
    <row r="861" ht="18.75" customHeight="1">
      <c r="C861" s="242"/>
    </row>
    <row r="862" ht="18.75" customHeight="1">
      <c r="C862" s="242"/>
    </row>
    <row r="863" ht="18.75" customHeight="1">
      <c r="C863" s="242"/>
    </row>
    <row r="864" ht="18.75" customHeight="1">
      <c r="C864" s="242"/>
    </row>
    <row r="865" ht="18.75" customHeight="1">
      <c r="C865" s="242"/>
    </row>
    <row r="866" ht="18.75" customHeight="1">
      <c r="C866" s="242"/>
    </row>
    <row r="867" ht="18.75" customHeight="1">
      <c r="C867" s="242"/>
    </row>
    <row r="868" ht="18.75" customHeight="1">
      <c r="C868" s="242"/>
    </row>
    <row r="869" ht="18.75" customHeight="1">
      <c r="C869" s="242"/>
    </row>
    <row r="870" ht="18.75" customHeight="1">
      <c r="C870" s="242"/>
    </row>
    <row r="871" ht="18.75" customHeight="1">
      <c r="C871" s="242"/>
    </row>
    <row r="872" ht="18.75" customHeight="1">
      <c r="C872" s="242"/>
    </row>
    <row r="873" ht="18.75" customHeight="1">
      <c r="C873" s="242"/>
    </row>
    <row r="874" ht="18.75" customHeight="1">
      <c r="C874" s="242"/>
    </row>
    <row r="875" ht="18.75" customHeight="1">
      <c r="C875" s="242"/>
    </row>
    <row r="876" ht="18.75" customHeight="1">
      <c r="C876" s="242"/>
    </row>
    <row r="877" ht="18.75" customHeight="1">
      <c r="C877" s="242"/>
    </row>
    <row r="878" ht="18.75" customHeight="1">
      <c r="C878" s="242"/>
    </row>
    <row r="879" ht="18.75" customHeight="1">
      <c r="C879" s="242"/>
    </row>
    <row r="880" ht="18.75" customHeight="1">
      <c r="C880" s="242"/>
    </row>
    <row r="881" ht="18.75" customHeight="1">
      <c r="C881" s="242"/>
    </row>
    <row r="882" ht="18.75" customHeight="1">
      <c r="C882" s="242"/>
    </row>
    <row r="883" ht="18.75" customHeight="1">
      <c r="C883" s="242"/>
    </row>
    <row r="884" ht="18.75" customHeight="1">
      <c r="C884" s="242"/>
    </row>
    <row r="885" ht="18.75" customHeight="1">
      <c r="C885" s="242"/>
    </row>
    <row r="886" ht="18.75" customHeight="1">
      <c r="C886" s="242"/>
    </row>
    <row r="887" ht="18.75" customHeight="1">
      <c r="C887" s="242"/>
    </row>
    <row r="888" ht="18.75" customHeight="1">
      <c r="C888" s="242"/>
    </row>
    <row r="889" ht="18.75" customHeight="1">
      <c r="C889" s="242"/>
    </row>
    <row r="890" ht="18.75" customHeight="1">
      <c r="C890" s="242"/>
    </row>
    <row r="891" ht="18.75" customHeight="1">
      <c r="C891" s="242"/>
    </row>
    <row r="892" ht="18.75" customHeight="1">
      <c r="C892" s="242"/>
    </row>
    <row r="893" ht="18.75" customHeight="1">
      <c r="C893" s="242"/>
    </row>
    <row r="894" ht="18.75" customHeight="1">
      <c r="C894" s="242"/>
    </row>
    <row r="895" ht="18.75" customHeight="1">
      <c r="C895" s="242"/>
    </row>
    <row r="896" ht="18.75" customHeight="1">
      <c r="C896" s="242"/>
    </row>
    <row r="897" ht="18.75" customHeight="1">
      <c r="C897" s="242"/>
    </row>
    <row r="898" ht="18.75" customHeight="1">
      <c r="C898" s="242"/>
    </row>
    <row r="899" ht="18.75" customHeight="1">
      <c r="C899" s="242"/>
    </row>
    <row r="900" ht="18.75" customHeight="1">
      <c r="C900" s="242"/>
    </row>
    <row r="901" ht="18.75" customHeight="1">
      <c r="C901" s="242"/>
    </row>
    <row r="902" ht="18.75" customHeight="1">
      <c r="C902" s="242"/>
    </row>
    <row r="903" ht="18.75" customHeight="1">
      <c r="C903" s="242"/>
    </row>
    <row r="904" ht="18.75" customHeight="1">
      <c r="C904" s="242"/>
    </row>
    <row r="905" ht="18.75" customHeight="1">
      <c r="C905" s="242"/>
    </row>
    <row r="906" ht="18.75" customHeight="1">
      <c r="C906" s="242"/>
    </row>
    <row r="907" ht="18.75" customHeight="1">
      <c r="C907" s="242"/>
    </row>
    <row r="908" ht="18.75" customHeight="1">
      <c r="C908" s="242"/>
    </row>
    <row r="909" ht="18.75" customHeight="1">
      <c r="C909" s="242"/>
    </row>
    <row r="910" ht="18.75" customHeight="1">
      <c r="C910" s="242"/>
    </row>
    <row r="911" ht="18.75" customHeight="1">
      <c r="C911" s="242"/>
    </row>
    <row r="912" ht="18.75" customHeight="1">
      <c r="C912" s="242"/>
    </row>
    <row r="913" ht="18.75" customHeight="1">
      <c r="C913" s="242"/>
    </row>
    <row r="914" ht="18.75" customHeight="1">
      <c r="C914" s="242"/>
    </row>
    <row r="915" ht="18.75" customHeight="1">
      <c r="C915" s="242"/>
    </row>
    <row r="916" ht="18.75" customHeight="1">
      <c r="C916" s="242"/>
    </row>
    <row r="917" ht="18.75" customHeight="1">
      <c r="C917" s="242"/>
    </row>
    <row r="918" ht="18.75" customHeight="1">
      <c r="C918" s="242"/>
    </row>
    <row r="919" ht="18.75" customHeight="1">
      <c r="C919" s="242"/>
    </row>
    <row r="920" ht="18.75" customHeight="1">
      <c r="C920" s="242"/>
    </row>
    <row r="921" ht="18.75" customHeight="1">
      <c r="C921" s="242"/>
    </row>
    <row r="922" ht="18.75" customHeight="1">
      <c r="C922" s="242"/>
    </row>
    <row r="923" ht="18.75" customHeight="1">
      <c r="C923" s="242"/>
    </row>
    <row r="924" ht="18.75" customHeight="1">
      <c r="C924" s="242"/>
    </row>
    <row r="925" ht="18.75" customHeight="1">
      <c r="C925" s="242"/>
    </row>
    <row r="926" ht="18.75" customHeight="1">
      <c r="C926" s="242"/>
    </row>
    <row r="927" ht="18.75" customHeight="1">
      <c r="C927" s="242"/>
    </row>
    <row r="928" ht="18.75" customHeight="1">
      <c r="C928" s="242"/>
    </row>
    <row r="929" ht="18.75" customHeight="1">
      <c r="C929" s="242"/>
    </row>
    <row r="930" ht="18.75" customHeight="1">
      <c r="C930" s="242"/>
    </row>
    <row r="931" ht="18.75" customHeight="1">
      <c r="C931" s="242"/>
    </row>
    <row r="932" ht="18.75" customHeight="1">
      <c r="C932" s="242"/>
    </row>
    <row r="933" ht="18.75" customHeight="1">
      <c r="C933" s="242"/>
    </row>
    <row r="934" ht="18.75" customHeight="1">
      <c r="C934" s="242"/>
    </row>
    <row r="935" ht="18.75" customHeight="1">
      <c r="C935" s="242"/>
    </row>
    <row r="936" ht="18.75" customHeight="1">
      <c r="C936" s="242"/>
    </row>
    <row r="937" ht="18.75" customHeight="1">
      <c r="C937" s="242"/>
    </row>
    <row r="938" ht="18.75" customHeight="1">
      <c r="C938" s="242"/>
    </row>
    <row r="939" ht="18.75" customHeight="1">
      <c r="C939" s="242"/>
    </row>
    <row r="940" ht="18.75" customHeight="1">
      <c r="C940" s="242"/>
    </row>
    <row r="941" ht="18.75" customHeight="1">
      <c r="C941" s="242"/>
    </row>
    <row r="942" ht="18.75" customHeight="1">
      <c r="C942" s="242"/>
    </row>
    <row r="943" ht="18.75" customHeight="1">
      <c r="C943" s="242"/>
    </row>
    <row r="944" ht="18.75" customHeight="1">
      <c r="C944" s="242"/>
    </row>
    <row r="945" ht="18.75" customHeight="1">
      <c r="C945" s="242"/>
    </row>
    <row r="946" ht="18.75" customHeight="1">
      <c r="C946" s="242"/>
    </row>
    <row r="947" ht="18.75" customHeight="1">
      <c r="C947" s="242"/>
    </row>
    <row r="948" ht="18.75" customHeight="1">
      <c r="C948" s="242"/>
    </row>
    <row r="949" ht="18.75" customHeight="1">
      <c r="C949" s="242"/>
    </row>
    <row r="950" ht="18.75" customHeight="1">
      <c r="C950" s="242"/>
    </row>
    <row r="951" ht="18.75" customHeight="1">
      <c r="C951" s="242"/>
    </row>
    <row r="952" ht="18.75" customHeight="1">
      <c r="C952" s="242"/>
    </row>
    <row r="953" ht="18.75" customHeight="1">
      <c r="C953" s="242"/>
    </row>
    <row r="954" ht="18.75" customHeight="1">
      <c r="C954" s="242"/>
    </row>
    <row r="955" ht="18.75" customHeight="1">
      <c r="C955" s="242"/>
    </row>
    <row r="956" ht="18.75" customHeight="1">
      <c r="C956" s="242"/>
    </row>
    <row r="957" ht="18.75" customHeight="1">
      <c r="C957" s="242"/>
    </row>
    <row r="958" ht="18.75" customHeight="1">
      <c r="C958" s="242"/>
    </row>
    <row r="959" ht="18.75" customHeight="1">
      <c r="C959" s="242"/>
    </row>
    <row r="960" ht="18.75" customHeight="1">
      <c r="C960" s="242"/>
    </row>
    <row r="961" ht="18.75" customHeight="1">
      <c r="C961" s="242"/>
    </row>
    <row r="962" ht="18.75" customHeight="1">
      <c r="C962" s="242"/>
    </row>
    <row r="963" ht="18.75" customHeight="1">
      <c r="C963" s="242"/>
    </row>
    <row r="964" ht="18.75" customHeight="1">
      <c r="C964" s="242"/>
    </row>
    <row r="965" ht="18.75" customHeight="1">
      <c r="C965" s="242"/>
    </row>
    <row r="966" ht="18.75" customHeight="1">
      <c r="C966" s="242"/>
    </row>
    <row r="967" ht="18.75" customHeight="1">
      <c r="C967" s="242"/>
    </row>
    <row r="968" ht="18.75" customHeight="1">
      <c r="C968" s="242"/>
    </row>
    <row r="969" ht="18.75" customHeight="1">
      <c r="C969" s="242"/>
    </row>
    <row r="970" ht="18.75" customHeight="1">
      <c r="C970" s="242"/>
    </row>
    <row r="971" ht="18.75" customHeight="1">
      <c r="C971" s="242"/>
    </row>
    <row r="972" ht="18.75" customHeight="1">
      <c r="C972" s="242"/>
    </row>
    <row r="973" ht="18.75" customHeight="1">
      <c r="C973" s="242"/>
    </row>
    <row r="974" ht="18.75" customHeight="1">
      <c r="C974" s="242"/>
    </row>
    <row r="975" ht="18.75" customHeight="1">
      <c r="C975" s="242"/>
    </row>
    <row r="976" ht="18.75" customHeight="1">
      <c r="C976" s="242"/>
    </row>
    <row r="977" ht="18.75" customHeight="1">
      <c r="C977" s="242"/>
    </row>
    <row r="978" ht="18.75" customHeight="1">
      <c r="C978" s="242"/>
    </row>
    <row r="979" ht="18.75" customHeight="1">
      <c r="C979" s="242"/>
    </row>
    <row r="980" ht="18.75" customHeight="1">
      <c r="C980" s="242"/>
    </row>
    <row r="981" ht="18.75" customHeight="1">
      <c r="C981" s="242"/>
    </row>
    <row r="982" ht="18.75" customHeight="1">
      <c r="C982" s="242"/>
    </row>
    <row r="983" ht="18.75" customHeight="1">
      <c r="C983" s="242"/>
    </row>
    <row r="984" ht="18.75" customHeight="1">
      <c r="C984" s="242"/>
    </row>
    <row r="985" ht="18.75" customHeight="1">
      <c r="C985" s="242"/>
    </row>
    <row r="986" ht="18.75" customHeight="1">
      <c r="C986" s="242"/>
    </row>
    <row r="987" ht="18.75" customHeight="1">
      <c r="C987" s="242"/>
    </row>
    <row r="988" ht="18.75" customHeight="1">
      <c r="C988" s="242"/>
    </row>
    <row r="989" ht="18.75" customHeight="1">
      <c r="C989" s="242"/>
    </row>
    <row r="990" ht="18.75" customHeight="1">
      <c r="C990" s="242"/>
    </row>
    <row r="991" ht="18.75" customHeight="1">
      <c r="C991" s="242"/>
    </row>
    <row r="992" ht="18.75" customHeight="1">
      <c r="C992" s="242"/>
    </row>
    <row r="993" ht="18.75" customHeight="1">
      <c r="C993" s="242"/>
    </row>
    <row r="994" ht="18.75" customHeight="1">
      <c r="C994" s="242"/>
    </row>
    <row r="995" ht="18.75" customHeight="1">
      <c r="C995" s="242"/>
    </row>
    <row r="996" ht="18.75" customHeight="1">
      <c r="C996" s="242"/>
    </row>
    <row r="997" ht="18.75" customHeight="1">
      <c r="C997" s="242"/>
    </row>
    <row r="998" ht="18.75" customHeight="1">
      <c r="C998" s="242"/>
    </row>
    <row r="999" ht="18.75" customHeight="1">
      <c r="C999" s="242"/>
    </row>
    <row r="1000" ht="18.75" customHeight="1">
      <c r="C1000" s="242"/>
    </row>
    <row r="1001" ht="18.75" customHeight="1">
      <c r="C1001" s="242"/>
    </row>
    <row r="1002" ht="18.75" customHeight="1">
      <c r="C1002" s="242"/>
    </row>
    <row r="1003" ht="18.75" customHeight="1">
      <c r="C1003" s="242"/>
    </row>
    <row r="1004" ht="18.75" customHeight="1">
      <c r="C1004" s="242"/>
    </row>
    <row r="1005" ht="18.75" customHeight="1">
      <c r="C1005" s="242"/>
    </row>
    <row r="1006" ht="18.75" customHeight="1">
      <c r="C1006" s="242"/>
    </row>
    <row r="1007" ht="18.75" customHeight="1">
      <c r="C1007" s="242"/>
    </row>
    <row r="1008" ht="18.75" customHeight="1">
      <c r="C1008" s="242"/>
    </row>
    <row r="1009" ht="18.75" customHeight="1">
      <c r="C1009" s="242"/>
    </row>
    <row r="1010" ht="18.75" customHeight="1">
      <c r="C1010" s="242"/>
    </row>
    <row r="1011" ht="18.75" customHeight="1">
      <c r="C1011" s="242"/>
    </row>
    <row r="1012" ht="18.75" customHeight="1">
      <c r="C1012" s="242"/>
    </row>
    <row r="1013" ht="18.75" customHeight="1">
      <c r="C1013" s="242"/>
    </row>
    <row r="1014" ht="18.75" customHeight="1">
      <c r="C1014" s="242"/>
    </row>
    <row r="1015" ht="18.75" customHeight="1">
      <c r="C1015" s="242"/>
    </row>
    <row r="1016" ht="18.75" customHeight="1">
      <c r="C1016" s="242"/>
    </row>
    <row r="1017" ht="18.75" customHeight="1">
      <c r="C1017" s="242"/>
    </row>
    <row r="1018" ht="18.75" customHeight="1">
      <c r="C1018" s="242"/>
    </row>
    <row r="1019" ht="18.75" customHeight="1">
      <c r="C1019" s="242"/>
    </row>
    <row r="1020" ht="18.75" customHeight="1">
      <c r="C1020" s="242"/>
    </row>
    <row r="1021" ht="18.75" customHeight="1">
      <c r="C1021" s="242"/>
    </row>
    <row r="1022" ht="18.75" customHeight="1">
      <c r="C1022" s="242"/>
    </row>
    <row r="1023" ht="18.75" customHeight="1">
      <c r="C1023" s="242"/>
    </row>
    <row r="1024" ht="18.75" customHeight="1">
      <c r="C1024" s="242"/>
    </row>
    <row r="1025" ht="18.75" customHeight="1">
      <c r="C1025" s="242"/>
    </row>
    <row r="1026" ht="18.75" customHeight="1">
      <c r="C1026" s="242"/>
    </row>
    <row r="1027" ht="18.75" customHeight="1">
      <c r="C1027" s="242"/>
    </row>
    <row r="1028" ht="18.75" customHeight="1">
      <c r="C1028" s="242"/>
    </row>
    <row r="1029" ht="18.75" customHeight="1">
      <c r="C1029" s="242"/>
    </row>
    <row r="1030" ht="18.75" customHeight="1">
      <c r="C1030" s="242"/>
    </row>
    <row r="1031" ht="18.75" customHeight="1">
      <c r="C1031" s="242"/>
    </row>
    <row r="1032" ht="18.75" customHeight="1">
      <c r="C1032" s="242"/>
    </row>
    <row r="1033" ht="18.75" customHeight="1">
      <c r="C1033" s="242"/>
    </row>
    <row r="1034" ht="18.75" customHeight="1">
      <c r="C1034" s="242"/>
    </row>
    <row r="1035" ht="18.75" customHeight="1">
      <c r="C1035" s="242"/>
    </row>
    <row r="1036" ht="18.75" customHeight="1">
      <c r="C1036" s="242"/>
    </row>
    <row r="1037" ht="18.75" customHeight="1">
      <c r="C1037" s="242"/>
    </row>
    <row r="1038" ht="18.75" customHeight="1">
      <c r="C1038" s="242"/>
    </row>
    <row r="1039" ht="18.75" customHeight="1">
      <c r="C1039" s="242"/>
    </row>
    <row r="1040" ht="18.75" customHeight="1">
      <c r="C1040" s="242"/>
    </row>
    <row r="1041" ht="18.75" customHeight="1">
      <c r="C1041" s="242"/>
    </row>
    <row r="1042" ht="18.75" customHeight="1">
      <c r="C1042" s="242"/>
    </row>
    <row r="1043" ht="18.75" customHeight="1">
      <c r="C1043" s="242"/>
    </row>
    <row r="1044" ht="18.75" customHeight="1">
      <c r="C1044" s="242"/>
    </row>
    <row r="1045" ht="18.75" customHeight="1">
      <c r="C1045" s="242"/>
    </row>
    <row r="1046" ht="18.75" customHeight="1">
      <c r="C1046" s="242"/>
    </row>
    <row r="1047" ht="18.75" customHeight="1">
      <c r="C1047" s="242"/>
    </row>
    <row r="1048" ht="18.75" customHeight="1">
      <c r="C1048" s="242"/>
    </row>
    <row r="1049" ht="18.75" customHeight="1">
      <c r="C1049" s="242"/>
    </row>
    <row r="1050" ht="18.75" customHeight="1">
      <c r="C1050" s="242"/>
    </row>
    <row r="1051" ht="18.75" customHeight="1">
      <c r="C1051" s="242"/>
    </row>
    <row r="1052" ht="18.75" customHeight="1">
      <c r="C1052" s="242"/>
    </row>
    <row r="1053" ht="18.75" customHeight="1">
      <c r="C1053" s="242"/>
    </row>
    <row r="1054" ht="18.75" customHeight="1">
      <c r="C1054" s="242"/>
    </row>
    <row r="1055" ht="18.75" customHeight="1">
      <c r="C1055" s="242"/>
    </row>
    <row r="1056" ht="18.75" customHeight="1">
      <c r="C1056" s="242"/>
    </row>
    <row r="1057" ht="18.75" customHeight="1">
      <c r="C1057" s="242"/>
    </row>
    <row r="1058" ht="18.75" customHeight="1">
      <c r="C1058" s="242"/>
    </row>
    <row r="1059" ht="18.75" customHeight="1">
      <c r="C1059" s="242"/>
    </row>
    <row r="1060" ht="18.75" customHeight="1">
      <c r="C1060" s="242"/>
    </row>
    <row r="1061" ht="18.75" customHeight="1">
      <c r="C1061" s="242"/>
    </row>
    <row r="1062" ht="18.75" customHeight="1">
      <c r="C1062" s="242"/>
    </row>
    <row r="1063" ht="18.75" customHeight="1">
      <c r="C1063" s="242"/>
    </row>
    <row r="1064" ht="18.75" customHeight="1">
      <c r="C1064" s="242"/>
    </row>
    <row r="1065" ht="18.75" customHeight="1">
      <c r="C1065" s="242"/>
    </row>
    <row r="1066" ht="18.75" customHeight="1">
      <c r="C1066" s="242"/>
    </row>
    <row r="1067" ht="18.75" customHeight="1">
      <c r="C1067" s="242"/>
    </row>
    <row r="1068" ht="18.75" customHeight="1">
      <c r="C1068" s="242"/>
    </row>
    <row r="1069" ht="18.75" customHeight="1">
      <c r="C1069" s="242"/>
    </row>
    <row r="1070" ht="18.75" customHeight="1">
      <c r="C1070" s="242"/>
    </row>
    <row r="1071" ht="18.75" customHeight="1">
      <c r="C1071" s="242"/>
    </row>
    <row r="1072" ht="18.75" customHeight="1">
      <c r="C1072" s="242"/>
    </row>
    <row r="1073" ht="18.75" customHeight="1">
      <c r="C1073" s="242"/>
    </row>
    <row r="1074" ht="18.75" customHeight="1">
      <c r="C1074" s="242"/>
    </row>
    <row r="1075" ht="18.75" customHeight="1">
      <c r="C1075" s="242"/>
    </row>
    <row r="1076" ht="18.75" customHeight="1">
      <c r="C1076" s="242"/>
    </row>
    <row r="1077" ht="18.75" customHeight="1">
      <c r="C1077" s="242"/>
    </row>
    <row r="1078" ht="18.75" customHeight="1">
      <c r="C1078" s="242"/>
    </row>
    <row r="1079" ht="18.75" customHeight="1">
      <c r="C1079" s="242"/>
    </row>
    <row r="1080" ht="18.75" customHeight="1">
      <c r="C1080" s="242"/>
    </row>
    <row r="1081" ht="18.75" customHeight="1">
      <c r="C1081" s="242"/>
    </row>
    <row r="1082" ht="18.75" customHeight="1">
      <c r="C1082" s="242"/>
    </row>
    <row r="1083" ht="18.75" customHeight="1">
      <c r="C1083" s="242"/>
    </row>
    <row r="1084" ht="18.75" customHeight="1">
      <c r="C1084" s="242"/>
    </row>
    <row r="1085" ht="18.75" customHeight="1">
      <c r="C1085" s="242"/>
    </row>
    <row r="1086" ht="18.75" customHeight="1">
      <c r="C1086" s="242"/>
    </row>
    <row r="1087" ht="18.75" customHeight="1">
      <c r="C1087" s="242"/>
    </row>
    <row r="1088" ht="18.75" customHeight="1">
      <c r="C1088" s="242"/>
    </row>
    <row r="1089" ht="18.75" customHeight="1">
      <c r="C1089" s="242"/>
    </row>
    <row r="1090" ht="18.75" customHeight="1">
      <c r="C1090" s="242"/>
    </row>
    <row r="1091" ht="18.75" customHeight="1">
      <c r="C1091" s="242"/>
    </row>
    <row r="1092" ht="18.75" customHeight="1">
      <c r="C1092" s="242"/>
    </row>
    <row r="1093" ht="18.75" customHeight="1">
      <c r="C1093" s="242"/>
    </row>
    <row r="1094" ht="18.75" customHeight="1">
      <c r="C1094" s="242"/>
    </row>
    <row r="1095" ht="18.75" customHeight="1">
      <c r="C1095" s="242"/>
    </row>
    <row r="1096" ht="18.75" customHeight="1">
      <c r="C1096" s="242"/>
    </row>
    <row r="1097" ht="18.75" customHeight="1">
      <c r="C1097" s="242"/>
    </row>
    <row r="1098" ht="18.75" customHeight="1">
      <c r="C1098" s="242"/>
    </row>
    <row r="1099" ht="18.75" customHeight="1">
      <c r="C1099" s="242"/>
    </row>
    <row r="1100" ht="18.75" customHeight="1">
      <c r="C1100" s="242"/>
    </row>
    <row r="1101" ht="18.75" customHeight="1">
      <c r="C1101" s="242"/>
    </row>
    <row r="1102" ht="18.75" customHeight="1">
      <c r="C1102" s="242"/>
    </row>
    <row r="1103" ht="18.75" customHeight="1">
      <c r="C1103" s="242"/>
    </row>
    <row r="1104" ht="18.75" customHeight="1">
      <c r="C1104" s="242"/>
    </row>
    <row r="1105" ht="18.75" customHeight="1">
      <c r="C1105" s="242"/>
    </row>
    <row r="1106" ht="18.75" customHeight="1">
      <c r="C1106" s="242"/>
    </row>
    <row r="1107" ht="18.75" customHeight="1">
      <c r="C1107" s="242"/>
    </row>
    <row r="1108" ht="18.75" customHeight="1">
      <c r="C1108" s="242"/>
    </row>
    <row r="1109" ht="18.75" customHeight="1">
      <c r="C1109" s="242"/>
    </row>
    <row r="1110" ht="18.75" customHeight="1">
      <c r="C1110" s="242"/>
    </row>
    <row r="1111" ht="18.75" customHeight="1">
      <c r="C1111" s="242"/>
    </row>
    <row r="1112" ht="18.75" customHeight="1">
      <c r="C1112" s="242"/>
    </row>
    <row r="1113" ht="18.75" customHeight="1">
      <c r="C1113" s="242"/>
    </row>
    <row r="1114" ht="18.75" customHeight="1">
      <c r="C1114" s="242"/>
    </row>
    <row r="1115" ht="18.75" customHeight="1">
      <c r="C1115" s="242"/>
    </row>
    <row r="1116" ht="18.75" customHeight="1">
      <c r="C1116" s="242"/>
    </row>
    <row r="1117" ht="18.75" customHeight="1">
      <c r="C1117" s="242"/>
    </row>
    <row r="1118" ht="18.75" customHeight="1">
      <c r="C1118" s="242"/>
    </row>
    <row r="1119" ht="18.75" customHeight="1">
      <c r="C1119" s="242"/>
    </row>
    <row r="1120" ht="18.75" customHeight="1">
      <c r="C1120" s="242"/>
    </row>
    <row r="1121" ht="18.75" customHeight="1">
      <c r="C1121" s="242"/>
    </row>
    <row r="1122" ht="18.75" customHeight="1">
      <c r="C1122" s="242"/>
    </row>
    <row r="1123" ht="18.75" customHeight="1">
      <c r="C1123" s="242"/>
    </row>
    <row r="1124" ht="18.75" customHeight="1">
      <c r="C1124" s="242"/>
    </row>
    <row r="1125" ht="18.75" customHeight="1">
      <c r="C1125" s="242"/>
    </row>
    <row r="1126" ht="18.75" customHeight="1">
      <c r="C1126" s="242"/>
    </row>
    <row r="1127" ht="18.75" customHeight="1">
      <c r="C1127" s="242"/>
    </row>
    <row r="1128" ht="18.75" customHeight="1">
      <c r="C1128" s="242"/>
    </row>
    <row r="1129" ht="18.75" customHeight="1">
      <c r="C1129" s="242"/>
    </row>
    <row r="1130" ht="18.75" customHeight="1">
      <c r="C1130" s="242"/>
    </row>
    <row r="1131" ht="18.75" customHeight="1">
      <c r="C1131" s="242"/>
    </row>
    <row r="1132" ht="18.75" customHeight="1">
      <c r="C1132" s="242"/>
    </row>
    <row r="1133" ht="18.75" customHeight="1">
      <c r="C1133" s="242"/>
    </row>
    <row r="1134" ht="18.75" customHeight="1">
      <c r="C1134" s="242"/>
    </row>
    <row r="1135" ht="18.75" customHeight="1">
      <c r="C1135" s="242"/>
    </row>
    <row r="1136" ht="18.75" customHeight="1">
      <c r="C1136" s="242"/>
    </row>
    <row r="1137" ht="18.75" customHeight="1">
      <c r="C1137" s="242"/>
    </row>
    <row r="1138" ht="18.75" customHeight="1">
      <c r="C1138" s="242"/>
    </row>
    <row r="1139" ht="18.75" customHeight="1">
      <c r="C1139" s="242"/>
    </row>
    <row r="1140" ht="18.75" customHeight="1">
      <c r="C1140" s="242"/>
    </row>
    <row r="1141" ht="18.75" customHeight="1">
      <c r="C1141" s="242"/>
    </row>
    <row r="1142" ht="18.75" customHeight="1">
      <c r="C1142" s="242"/>
    </row>
    <row r="1143" ht="18.75" customHeight="1">
      <c r="C1143" s="242"/>
    </row>
    <row r="1144" ht="18.75" customHeight="1">
      <c r="C1144" s="242"/>
    </row>
    <row r="1145" ht="18.75" customHeight="1">
      <c r="C1145" s="242"/>
    </row>
    <row r="1146" ht="18.75" customHeight="1">
      <c r="C1146" s="242"/>
    </row>
    <row r="1147" ht="18.75" customHeight="1">
      <c r="C1147" s="242"/>
    </row>
    <row r="1148" ht="18.75" customHeight="1">
      <c r="C1148" s="242"/>
    </row>
    <row r="1149" ht="18.75" customHeight="1">
      <c r="C1149" s="242"/>
    </row>
    <row r="1150" ht="18.75" customHeight="1">
      <c r="C1150" s="242"/>
    </row>
    <row r="1151" ht="18.75" customHeight="1">
      <c r="C1151" s="242"/>
    </row>
    <row r="1152" ht="18.75" customHeight="1">
      <c r="C1152" s="242"/>
    </row>
    <row r="1153" ht="18.75" customHeight="1">
      <c r="C1153" s="242"/>
    </row>
    <row r="1154" ht="18.75" customHeight="1">
      <c r="C1154" s="242"/>
    </row>
    <row r="1155" ht="18.75" customHeight="1">
      <c r="C1155" s="242"/>
    </row>
    <row r="1156" ht="18.75" customHeight="1">
      <c r="C1156" s="242"/>
    </row>
    <row r="1157" ht="18.75" customHeight="1">
      <c r="C1157" s="242"/>
    </row>
    <row r="1158" ht="18.75" customHeight="1">
      <c r="C1158" s="242"/>
    </row>
    <row r="1159" ht="18.75" customHeight="1">
      <c r="C1159" s="242"/>
    </row>
    <row r="1160" ht="18.75" customHeight="1">
      <c r="C1160" s="242"/>
    </row>
    <row r="1161" ht="18.75" customHeight="1">
      <c r="C1161" s="242"/>
    </row>
    <row r="1162" ht="18.75" customHeight="1">
      <c r="C1162" s="242"/>
    </row>
    <row r="1163" ht="18.75" customHeight="1">
      <c r="C1163" s="242"/>
    </row>
    <row r="1164" ht="18.75" customHeight="1">
      <c r="C1164" s="242"/>
    </row>
    <row r="1165" ht="18.75" customHeight="1">
      <c r="C1165" s="242"/>
    </row>
    <row r="1166" ht="18.75" customHeight="1">
      <c r="C1166" s="242"/>
    </row>
    <row r="1167" ht="18.75" customHeight="1">
      <c r="C1167" s="242"/>
    </row>
    <row r="1168" ht="18.75" customHeight="1">
      <c r="C1168" s="242"/>
    </row>
    <row r="1169" ht="18.75" customHeight="1">
      <c r="C1169" s="242"/>
    </row>
    <row r="1170" ht="18.75" customHeight="1">
      <c r="C1170" s="242"/>
    </row>
    <row r="1171" ht="18.75" customHeight="1">
      <c r="C1171" s="242"/>
    </row>
    <row r="1172" ht="18.75" customHeight="1">
      <c r="C1172" s="242"/>
    </row>
    <row r="1173" ht="18.75" customHeight="1">
      <c r="C1173" s="242"/>
    </row>
    <row r="1174" ht="18.75" customHeight="1">
      <c r="C1174" s="242"/>
    </row>
    <row r="1175" ht="18.75" customHeight="1">
      <c r="C1175" s="242"/>
    </row>
    <row r="1176" ht="18.75" customHeight="1">
      <c r="C1176" s="242"/>
    </row>
    <row r="1177" ht="18.75" customHeight="1">
      <c r="C1177" s="242"/>
    </row>
    <row r="1178" ht="18.75" customHeight="1">
      <c r="C1178" s="242"/>
    </row>
    <row r="1179" ht="18.75" customHeight="1">
      <c r="C1179" s="242"/>
    </row>
    <row r="1180" ht="18.75" customHeight="1">
      <c r="C1180" s="242"/>
    </row>
    <row r="1181" ht="18.75" customHeight="1">
      <c r="C1181" s="242"/>
    </row>
    <row r="1182" ht="18.75" customHeight="1">
      <c r="C1182" s="242"/>
    </row>
    <row r="1183" ht="18.75" customHeight="1">
      <c r="C1183" s="242"/>
    </row>
    <row r="1184" ht="18.75" customHeight="1">
      <c r="C1184" s="242"/>
    </row>
    <row r="1185" ht="18.75" customHeight="1">
      <c r="C1185" s="242"/>
    </row>
    <row r="1186" ht="18.75" customHeight="1">
      <c r="C1186" s="242"/>
    </row>
    <row r="1187" ht="18.75" customHeight="1">
      <c r="C1187" s="242"/>
    </row>
    <row r="1188" ht="18.75" customHeight="1">
      <c r="C1188" s="242"/>
    </row>
    <row r="1189" ht="18.75" customHeight="1">
      <c r="C1189" s="242"/>
    </row>
    <row r="1190" ht="18.75" customHeight="1">
      <c r="C1190" s="242"/>
    </row>
    <row r="1191" ht="18.75" customHeight="1">
      <c r="C1191" s="242"/>
    </row>
    <row r="1192" ht="18.75" customHeight="1">
      <c r="C1192" s="242"/>
    </row>
    <row r="1193" ht="18.75" customHeight="1">
      <c r="C1193" s="242"/>
    </row>
    <row r="1194" ht="18.75" customHeight="1">
      <c r="C1194" s="242"/>
    </row>
    <row r="1195" ht="18.75" customHeight="1">
      <c r="C1195" s="242"/>
    </row>
    <row r="1196" ht="18.75" customHeight="1">
      <c r="C1196" s="242"/>
    </row>
    <row r="1197" ht="18.75" customHeight="1">
      <c r="C1197" s="242"/>
    </row>
    <row r="1198" ht="18.75" customHeight="1">
      <c r="C1198" s="242"/>
    </row>
    <row r="1199" ht="18.75" customHeight="1">
      <c r="C1199" s="242"/>
    </row>
    <row r="1200" ht="18.75" customHeight="1">
      <c r="C1200" s="242"/>
    </row>
    <row r="1201" ht="18.75" customHeight="1">
      <c r="C1201" s="242"/>
    </row>
    <row r="1202" ht="18.75" customHeight="1">
      <c r="C1202" s="242"/>
    </row>
    <row r="1203" ht="18.75" customHeight="1">
      <c r="C1203" s="242"/>
    </row>
    <row r="1204" ht="18.75" customHeight="1">
      <c r="C1204" s="242"/>
    </row>
    <row r="1205" ht="18.75" customHeight="1">
      <c r="C1205" s="242"/>
    </row>
    <row r="1206" ht="18.75" customHeight="1">
      <c r="C1206" s="242"/>
    </row>
    <row r="1207" ht="18.75" customHeight="1">
      <c r="C1207" s="242"/>
    </row>
    <row r="1208" ht="18.75" customHeight="1">
      <c r="C1208" s="242"/>
    </row>
    <row r="1209" ht="18.75" customHeight="1">
      <c r="C1209" s="242"/>
    </row>
    <row r="1210" ht="18.75" customHeight="1">
      <c r="C1210" s="242"/>
    </row>
    <row r="1211" ht="18.75" customHeight="1">
      <c r="C1211" s="242"/>
    </row>
    <row r="1212" ht="18.75" customHeight="1">
      <c r="C1212" s="242"/>
    </row>
    <row r="1213" ht="18.75" customHeight="1">
      <c r="C1213" s="242"/>
    </row>
    <row r="1214" ht="18.75" customHeight="1">
      <c r="C1214" s="242"/>
    </row>
    <row r="1215" ht="18.75" customHeight="1">
      <c r="C1215" s="242"/>
    </row>
    <row r="1216" ht="18.75" customHeight="1">
      <c r="C1216" s="242"/>
    </row>
    <row r="1217" ht="18.75" customHeight="1">
      <c r="C1217" s="242"/>
    </row>
    <row r="1218" ht="18.75" customHeight="1">
      <c r="C1218" s="242"/>
    </row>
    <row r="1219" ht="18.75" customHeight="1">
      <c r="C1219" s="242"/>
    </row>
    <row r="1220" ht="18.75" customHeight="1">
      <c r="C1220" s="242"/>
    </row>
    <row r="1221" ht="18.75" customHeight="1">
      <c r="C1221" s="242"/>
    </row>
    <row r="1222" ht="18.75" customHeight="1">
      <c r="C1222" s="242"/>
    </row>
    <row r="1223" ht="18.75" customHeight="1">
      <c r="C1223" s="242"/>
    </row>
    <row r="1224" ht="18.75" customHeight="1">
      <c r="C1224" s="242"/>
    </row>
    <row r="1225" ht="18.75" customHeight="1">
      <c r="C1225" s="242"/>
    </row>
    <row r="1226" ht="18.75" customHeight="1">
      <c r="C1226" s="242"/>
    </row>
    <row r="1227" ht="18.75" customHeight="1">
      <c r="C1227" s="242"/>
    </row>
    <row r="1228" ht="18.75" customHeight="1">
      <c r="C1228" s="242"/>
    </row>
    <row r="1229" ht="18.75" customHeight="1">
      <c r="C1229" s="242"/>
    </row>
    <row r="1230" ht="18.75" customHeight="1">
      <c r="C1230" s="242"/>
    </row>
    <row r="1231" ht="18.75" customHeight="1">
      <c r="C1231" s="242"/>
    </row>
    <row r="1232" ht="18.75" customHeight="1">
      <c r="C1232" s="242"/>
    </row>
    <row r="1233" ht="18.75" customHeight="1">
      <c r="C1233" s="242"/>
    </row>
    <row r="1234" ht="18.75" customHeight="1">
      <c r="C1234" s="242"/>
    </row>
    <row r="1235" ht="18.75" customHeight="1">
      <c r="C1235" s="242"/>
    </row>
    <row r="1236" ht="18.75" customHeight="1">
      <c r="C1236" s="242"/>
    </row>
    <row r="1237" ht="18.75" customHeight="1">
      <c r="C1237" s="242"/>
    </row>
    <row r="1238" ht="18.75" customHeight="1">
      <c r="C1238" s="242"/>
    </row>
    <row r="1239" ht="18.75" customHeight="1">
      <c r="C1239" s="242"/>
    </row>
    <row r="1240" ht="18.75" customHeight="1">
      <c r="C1240" s="242"/>
    </row>
    <row r="1241" ht="18.75" customHeight="1">
      <c r="C1241" s="242"/>
    </row>
    <row r="1242" ht="18.75" customHeight="1">
      <c r="C1242" s="242"/>
    </row>
    <row r="1243" ht="18.75" customHeight="1">
      <c r="C1243" s="242"/>
    </row>
    <row r="1244" ht="18.75" customHeight="1">
      <c r="C1244" s="242"/>
    </row>
    <row r="1245" ht="18.75" customHeight="1">
      <c r="C1245" s="242"/>
    </row>
    <row r="1246" ht="18.75" customHeight="1">
      <c r="C1246" s="242"/>
    </row>
    <row r="1247" ht="18.75" customHeight="1">
      <c r="C1247" s="242"/>
    </row>
    <row r="1248" ht="18.75" customHeight="1">
      <c r="C1248" s="242"/>
    </row>
    <row r="1249" ht="18.75" customHeight="1">
      <c r="C1249" s="242"/>
    </row>
    <row r="1250" ht="18.75" customHeight="1">
      <c r="C1250" s="242"/>
    </row>
    <row r="1251" ht="18.75" customHeight="1">
      <c r="C1251" s="242"/>
    </row>
    <row r="1252" ht="18.75" customHeight="1">
      <c r="C1252" s="242"/>
    </row>
    <row r="1253" ht="18.75" customHeight="1">
      <c r="C1253" s="242"/>
    </row>
    <row r="1254" ht="18.75" customHeight="1">
      <c r="C1254" s="242"/>
    </row>
    <row r="1255" ht="18.75" customHeight="1">
      <c r="C1255" s="242"/>
    </row>
    <row r="1256" ht="18.75" customHeight="1">
      <c r="C1256" s="242"/>
    </row>
    <row r="1257" ht="18.75" customHeight="1">
      <c r="C1257" s="242"/>
    </row>
    <row r="1258" ht="18.75" customHeight="1">
      <c r="C1258" s="242"/>
    </row>
    <row r="1259" ht="18.75" customHeight="1">
      <c r="C1259" s="242"/>
    </row>
    <row r="1260" ht="18.75" customHeight="1">
      <c r="C1260" s="242"/>
    </row>
    <row r="1261" ht="18.75" customHeight="1">
      <c r="C1261" s="242"/>
    </row>
    <row r="1262" ht="18.75" customHeight="1">
      <c r="C1262" s="242"/>
    </row>
    <row r="1263" ht="18.75" customHeight="1">
      <c r="C1263" s="242"/>
    </row>
    <row r="1264" ht="18.75" customHeight="1">
      <c r="C1264" s="242"/>
    </row>
    <row r="1265" ht="18.75" customHeight="1">
      <c r="C1265" s="242"/>
    </row>
    <row r="1266" ht="18.75" customHeight="1">
      <c r="C1266" s="242"/>
    </row>
    <row r="1267" ht="18.75" customHeight="1">
      <c r="C1267" s="242"/>
    </row>
    <row r="1268" ht="18.75" customHeight="1">
      <c r="C1268" s="242"/>
    </row>
    <row r="1269" ht="18.75" customHeight="1">
      <c r="C1269" s="242"/>
    </row>
    <row r="1270" ht="18.75" customHeight="1">
      <c r="C1270" s="242"/>
    </row>
    <row r="1271" ht="18.75" customHeight="1">
      <c r="C1271" s="242"/>
    </row>
    <row r="1272" ht="18.75" customHeight="1">
      <c r="C1272" s="242"/>
    </row>
    <row r="1273" ht="18.75" customHeight="1">
      <c r="C1273" s="242"/>
    </row>
    <row r="1274" ht="18.75" customHeight="1">
      <c r="C1274" s="242"/>
    </row>
    <row r="1275" ht="18.75" customHeight="1">
      <c r="C1275" s="242"/>
    </row>
    <row r="1276" ht="18.75" customHeight="1">
      <c r="C1276" s="242"/>
    </row>
    <row r="1277" ht="18.75" customHeight="1">
      <c r="C1277" s="242"/>
    </row>
    <row r="1278" ht="18.75" customHeight="1">
      <c r="C1278" s="242"/>
    </row>
    <row r="1279" ht="18.75" customHeight="1">
      <c r="C1279" s="242"/>
    </row>
    <row r="1280" ht="18.75" customHeight="1">
      <c r="C1280" s="242"/>
    </row>
    <row r="1281" ht="18.75" customHeight="1">
      <c r="C1281" s="242"/>
    </row>
    <row r="1282" ht="18.75" customHeight="1">
      <c r="C1282" s="242"/>
    </row>
    <row r="1283" ht="18.75" customHeight="1">
      <c r="C1283" s="242"/>
    </row>
    <row r="1284" ht="18.75" customHeight="1">
      <c r="C1284" s="242"/>
    </row>
    <row r="1285" ht="18.75" customHeight="1">
      <c r="C1285" s="242"/>
    </row>
    <row r="1286" ht="18.75" customHeight="1">
      <c r="C1286" s="242"/>
    </row>
    <row r="1287" ht="18.75" customHeight="1">
      <c r="C1287" s="242"/>
    </row>
    <row r="1288" ht="18.75" customHeight="1">
      <c r="C1288" s="242"/>
    </row>
    <row r="1289" ht="18.75" customHeight="1">
      <c r="C1289" s="242"/>
    </row>
    <row r="1290" ht="18.75" customHeight="1">
      <c r="C1290" s="242"/>
    </row>
    <row r="1291" ht="18.75" customHeight="1">
      <c r="C1291" s="242"/>
    </row>
    <row r="1292" ht="18.75" customHeight="1">
      <c r="C1292" s="242"/>
    </row>
    <row r="1293" ht="18.75" customHeight="1">
      <c r="C1293" s="242"/>
    </row>
    <row r="1294" ht="18.75" customHeight="1">
      <c r="C1294" s="242"/>
    </row>
    <row r="1295" ht="18.75" customHeight="1">
      <c r="C1295" s="242"/>
    </row>
    <row r="1296" ht="18.75" customHeight="1">
      <c r="C1296" s="242"/>
    </row>
    <row r="1297" ht="18.75" customHeight="1">
      <c r="C1297" s="242"/>
    </row>
    <row r="1298" ht="18.75" customHeight="1">
      <c r="C1298" s="242"/>
    </row>
    <row r="1299" ht="18.75" customHeight="1">
      <c r="C1299" s="242"/>
    </row>
    <row r="1300" ht="18.75" customHeight="1">
      <c r="C1300" s="242"/>
    </row>
    <row r="1301" ht="18.75" customHeight="1">
      <c r="C1301" s="242"/>
    </row>
    <row r="1302" ht="18.75" customHeight="1">
      <c r="C1302" s="242"/>
    </row>
    <row r="1303" ht="18.75" customHeight="1">
      <c r="C1303" s="242"/>
    </row>
    <row r="1304" ht="18.75" customHeight="1">
      <c r="C1304" s="242"/>
    </row>
    <row r="1305" ht="18.75" customHeight="1">
      <c r="C1305" s="242"/>
    </row>
    <row r="1306" ht="18.75" customHeight="1">
      <c r="C1306" s="242"/>
    </row>
    <row r="1307" ht="18.75" customHeight="1">
      <c r="C1307" s="242"/>
    </row>
    <row r="1308" ht="18.75" customHeight="1">
      <c r="C1308" s="242"/>
    </row>
    <row r="1309" ht="18.75" customHeight="1">
      <c r="C1309" s="242"/>
    </row>
    <row r="1310" ht="18.75" customHeight="1">
      <c r="C1310" s="242"/>
    </row>
    <row r="1311" ht="18.75" customHeight="1">
      <c r="C1311" s="242"/>
    </row>
    <row r="1312" ht="18.75" customHeight="1">
      <c r="C1312" s="242"/>
    </row>
    <row r="1313" ht="18.75" customHeight="1">
      <c r="C1313" s="242"/>
    </row>
    <row r="1314" ht="18.75" customHeight="1">
      <c r="C1314" s="242"/>
    </row>
    <row r="1315" ht="18.75" customHeight="1">
      <c r="C1315" s="242"/>
    </row>
    <row r="1316" ht="18.75" customHeight="1">
      <c r="C1316" s="242"/>
    </row>
    <row r="1317" ht="18.75" customHeight="1">
      <c r="C1317" s="242"/>
    </row>
    <row r="1318" ht="18.75" customHeight="1">
      <c r="C1318" s="242"/>
    </row>
    <row r="1319" ht="18.75" customHeight="1">
      <c r="C1319" s="242"/>
    </row>
    <row r="1320" ht="18.75" customHeight="1">
      <c r="C1320" s="242"/>
    </row>
    <row r="1321" ht="18.75" customHeight="1">
      <c r="C1321" s="242"/>
    </row>
    <row r="1322" ht="18.75" customHeight="1">
      <c r="C1322" s="242"/>
    </row>
    <row r="1323" ht="18.75" customHeight="1">
      <c r="C1323" s="242"/>
    </row>
    <row r="1324" ht="18.75" customHeight="1">
      <c r="C1324" s="242"/>
    </row>
    <row r="1325" ht="18.75" customHeight="1">
      <c r="C1325" s="242"/>
    </row>
    <row r="1326" ht="18.75" customHeight="1">
      <c r="C1326" s="242"/>
    </row>
    <row r="1327" ht="18.75" customHeight="1">
      <c r="C1327" s="242"/>
    </row>
    <row r="1328" ht="18.75" customHeight="1">
      <c r="C1328" s="242"/>
    </row>
    <row r="1329" ht="18.75" customHeight="1">
      <c r="C1329" s="242"/>
    </row>
    <row r="1330" ht="18.75" customHeight="1">
      <c r="C1330" s="242"/>
    </row>
    <row r="1331" ht="18.75" customHeight="1">
      <c r="C1331" s="242"/>
    </row>
    <row r="1332" ht="18.75" customHeight="1">
      <c r="C1332" s="242"/>
    </row>
    <row r="1333" ht="18.75" customHeight="1">
      <c r="C1333" s="242"/>
    </row>
    <row r="1334" ht="18.75" customHeight="1">
      <c r="C1334" s="242"/>
    </row>
    <row r="1335" ht="18.75" customHeight="1">
      <c r="C1335" s="242"/>
    </row>
    <row r="1336" ht="18.75" customHeight="1">
      <c r="C1336" s="242"/>
    </row>
    <row r="1337" ht="18.75" customHeight="1">
      <c r="C1337" s="242"/>
    </row>
    <row r="1338" ht="18.75" customHeight="1">
      <c r="C1338" s="242"/>
    </row>
    <row r="1339" ht="18.75" customHeight="1">
      <c r="C1339" s="242"/>
    </row>
    <row r="1340" ht="18.75" customHeight="1">
      <c r="C1340" s="242"/>
    </row>
    <row r="1341" ht="18.75" customHeight="1">
      <c r="C1341" s="242"/>
    </row>
    <row r="1342" ht="18.75" customHeight="1">
      <c r="C1342" s="242"/>
    </row>
    <row r="1343" ht="18.75" customHeight="1">
      <c r="C1343" s="242"/>
    </row>
    <row r="1344" ht="18.75" customHeight="1">
      <c r="C1344" s="242"/>
    </row>
    <row r="1345" ht="18.75" customHeight="1">
      <c r="C1345" s="242"/>
    </row>
    <row r="1346" ht="18.75" customHeight="1">
      <c r="C1346" s="242"/>
    </row>
    <row r="1347" ht="18.75" customHeight="1">
      <c r="C1347" s="242"/>
    </row>
    <row r="1348" ht="18.75" customHeight="1">
      <c r="C1348" s="242"/>
    </row>
    <row r="1349" ht="18.75" customHeight="1">
      <c r="C1349" s="242"/>
    </row>
    <row r="1350" ht="18.75" customHeight="1">
      <c r="C1350" s="242"/>
    </row>
    <row r="1351" ht="18.75" customHeight="1">
      <c r="C1351" s="242"/>
    </row>
    <row r="1352" ht="18.75" customHeight="1">
      <c r="C1352" s="242"/>
    </row>
    <row r="1353" ht="18.75" customHeight="1">
      <c r="C1353" s="242"/>
    </row>
    <row r="1354" ht="18.75" customHeight="1">
      <c r="C1354" s="242"/>
    </row>
    <row r="1355" ht="18.75" customHeight="1">
      <c r="C1355" s="242"/>
    </row>
    <row r="1356" ht="18.75" customHeight="1">
      <c r="C1356" s="242"/>
    </row>
    <row r="1357" ht="18.75" customHeight="1">
      <c r="C1357" s="242"/>
    </row>
    <row r="1358" ht="18.75" customHeight="1">
      <c r="C1358" s="242"/>
    </row>
    <row r="1359" ht="18.75" customHeight="1">
      <c r="C1359" s="242"/>
    </row>
    <row r="1360" ht="18.75" customHeight="1">
      <c r="C1360" s="242"/>
    </row>
    <row r="1361" ht="18.75" customHeight="1">
      <c r="C1361" s="242"/>
    </row>
    <row r="1362" ht="18.75" customHeight="1">
      <c r="C1362" s="242"/>
    </row>
    <row r="1363" ht="18.75" customHeight="1">
      <c r="C1363" s="242"/>
    </row>
    <row r="1364" ht="18.75" customHeight="1">
      <c r="C1364" s="242"/>
    </row>
    <row r="1365" ht="18.75" customHeight="1">
      <c r="C1365" s="242"/>
    </row>
    <row r="1366" ht="18.75" customHeight="1">
      <c r="C1366" s="242"/>
    </row>
    <row r="1367" ht="18.75" customHeight="1">
      <c r="C1367" s="242"/>
    </row>
    <row r="1368" ht="18.75" customHeight="1">
      <c r="C1368" s="242"/>
    </row>
    <row r="1369" ht="18.75" customHeight="1">
      <c r="C1369" s="242"/>
    </row>
    <row r="1370" ht="18.75" customHeight="1">
      <c r="C1370" s="242"/>
    </row>
    <row r="1371" ht="18.75" customHeight="1">
      <c r="C1371" s="242"/>
    </row>
    <row r="1372" ht="18.75" customHeight="1">
      <c r="C1372" s="242"/>
    </row>
    <row r="1373" ht="18.75" customHeight="1">
      <c r="C1373" s="242"/>
    </row>
    <row r="1374" ht="18.75" customHeight="1">
      <c r="C1374" s="242"/>
    </row>
    <row r="1375" ht="18.75" customHeight="1">
      <c r="C1375" s="242"/>
    </row>
    <row r="1376" ht="18.75" customHeight="1">
      <c r="C1376" s="242"/>
    </row>
    <row r="1377" ht="18.75" customHeight="1">
      <c r="C1377" s="242"/>
    </row>
  </sheetData>
  <sheetProtection/>
  <mergeCells count="3">
    <mergeCell ref="A2:D2"/>
    <mergeCell ref="C3:D3"/>
    <mergeCell ref="A20:C21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D15"/>
  <sheetViews>
    <sheetView showZeros="0" workbookViewId="0" topLeftCell="A1">
      <selection activeCell="A1" sqref="A1"/>
    </sheetView>
  </sheetViews>
  <sheetFormatPr defaultColWidth="9.00390625" defaultRowHeight="14.25"/>
  <cols>
    <col min="1" max="1" width="24.25390625" style="197" customWidth="1"/>
    <col min="2" max="2" width="10.125" style="197" customWidth="1"/>
    <col min="3" max="3" width="28.00390625" style="197" customWidth="1"/>
    <col min="4" max="4" width="10.125" style="197" customWidth="1"/>
    <col min="5" max="16384" width="9.00390625" style="197" customWidth="1"/>
  </cols>
  <sheetData>
    <row r="1" s="231" customFormat="1" ht="19.5" customHeight="1">
      <c r="A1" s="85" t="s">
        <v>771</v>
      </c>
    </row>
    <row r="2" spans="1:4" s="232" customFormat="1" ht="48.75" customHeight="1">
      <c r="A2" s="200" t="s">
        <v>772</v>
      </c>
      <c r="B2" s="200"/>
      <c r="C2" s="200"/>
      <c r="D2" s="200"/>
    </row>
    <row r="3" ht="30.75" customHeight="1">
      <c r="D3" s="233" t="s">
        <v>2</v>
      </c>
    </row>
    <row r="4" spans="1:4" ht="30.75" customHeight="1">
      <c r="A4" s="177" t="s">
        <v>79</v>
      </c>
      <c r="B4" s="213" t="s">
        <v>4</v>
      </c>
      <c r="C4" s="177" t="s">
        <v>79</v>
      </c>
      <c r="D4" s="213" t="s">
        <v>5</v>
      </c>
    </row>
    <row r="5" spans="1:4" ht="30.75" customHeight="1">
      <c r="A5" s="226" t="s">
        <v>773</v>
      </c>
      <c r="B5" s="234"/>
      <c r="C5" s="203" t="s">
        <v>774</v>
      </c>
      <c r="D5" s="234"/>
    </row>
    <row r="6" spans="1:4" ht="30.75" customHeight="1">
      <c r="A6" s="226" t="s">
        <v>775</v>
      </c>
      <c r="B6" s="234"/>
      <c r="C6" s="203" t="s">
        <v>776</v>
      </c>
      <c r="D6" s="234"/>
    </row>
    <row r="7" spans="1:4" ht="30.75" customHeight="1">
      <c r="A7" s="226" t="s">
        <v>777</v>
      </c>
      <c r="B7" s="234"/>
      <c r="C7" s="203" t="s">
        <v>778</v>
      </c>
      <c r="D7" s="234"/>
    </row>
    <row r="8" spans="1:4" ht="30.75" customHeight="1">
      <c r="A8" s="226" t="s">
        <v>779</v>
      </c>
      <c r="B8" s="234"/>
      <c r="C8" s="203" t="s">
        <v>780</v>
      </c>
      <c r="D8" s="234"/>
    </row>
    <row r="9" spans="1:4" ht="30.75" customHeight="1">
      <c r="A9" s="236" t="s">
        <v>650</v>
      </c>
      <c r="B9" s="234">
        <f>SUM(B5:B8)</f>
        <v>0</v>
      </c>
      <c r="C9" s="176" t="s">
        <v>651</v>
      </c>
      <c r="D9" s="234">
        <f>SUM(D5:D8)</f>
        <v>0</v>
      </c>
    </row>
    <row r="10" spans="1:4" ht="30.75" customHeight="1">
      <c r="A10" s="237" t="s">
        <v>781</v>
      </c>
      <c r="B10" s="234"/>
      <c r="C10" s="203" t="s">
        <v>59</v>
      </c>
      <c r="D10" s="234"/>
    </row>
    <row r="11" spans="1:4" ht="30.75" customHeight="1">
      <c r="A11" s="203" t="s">
        <v>64</v>
      </c>
      <c r="B11" s="234"/>
      <c r="C11" s="192" t="s">
        <v>84</v>
      </c>
      <c r="D11" s="234"/>
    </row>
    <row r="12" spans="1:4" ht="30.75" customHeight="1">
      <c r="A12" s="236" t="s">
        <v>70</v>
      </c>
      <c r="B12" s="234">
        <f>B9+B10+B11</f>
        <v>0</v>
      </c>
      <c r="C12" s="176" t="s">
        <v>71</v>
      </c>
      <c r="D12" s="234">
        <f>D9+D10+D11</f>
        <v>0</v>
      </c>
    </row>
    <row r="13" ht="21" customHeight="1"/>
    <row r="14" ht="12.75">
      <c r="D14" s="235"/>
    </row>
    <row r="15" ht="12.75">
      <c r="B15" s="235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B15"/>
  <sheetViews>
    <sheetView showZeros="0" workbookViewId="0" topLeftCell="A1">
      <selection activeCell="A1" sqref="A1"/>
    </sheetView>
  </sheetViews>
  <sheetFormatPr defaultColWidth="9.00390625" defaultRowHeight="14.25"/>
  <cols>
    <col min="1" max="1" width="38.00390625" style="197" customWidth="1"/>
    <col min="2" max="2" width="33.50390625" style="197" customWidth="1"/>
    <col min="3" max="16384" width="9.00390625" style="197" customWidth="1"/>
  </cols>
  <sheetData>
    <row r="1" s="231" customFormat="1" ht="19.5" customHeight="1">
      <c r="A1" s="85" t="s">
        <v>782</v>
      </c>
    </row>
    <row r="2" spans="1:2" s="232" customFormat="1" ht="48.75" customHeight="1">
      <c r="A2" s="200" t="s">
        <v>783</v>
      </c>
      <c r="B2" s="200"/>
    </row>
    <row r="3" ht="33" customHeight="1">
      <c r="B3" s="233" t="s">
        <v>2</v>
      </c>
    </row>
    <row r="4" spans="1:2" ht="33" customHeight="1">
      <c r="A4" s="177" t="s">
        <v>79</v>
      </c>
      <c r="B4" s="213" t="s">
        <v>4</v>
      </c>
    </row>
    <row r="5" spans="1:2" ht="33" customHeight="1">
      <c r="A5" s="226" t="s">
        <v>773</v>
      </c>
      <c r="B5" s="234"/>
    </row>
    <row r="6" spans="1:2" ht="33" customHeight="1">
      <c r="A6" s="226" t="s">
        <v>775</v>
      </c>
      <c r="B6" s="234"/>
    </row>
    <row r="7" spans="1:2" ht="33" customHeight="1">
      <c r="A7" s="226" t="s">
        <v>777</v>
      </c>
      <c r="B7" s="234"/>
    </row>
    <row r="8" spans="1:2" ht="33" customHeight="1">
      <c r="A8" s="226" t="s">
        <v>779</v>
      </c>
      <c r="B8" s="234"/>
    </row>
    <row r="9" spans="1:2" ht="33" customHeight="1">
      <c r="A9" s="236" t="s">
        <v>650</v>
      </c>
      <c r="B9" s="234">
        <f>SUM(B5:B8)</f>
        <v>0</v>
      </c>
    </row>
    <row r="10" spans="1:2" ht="33" customHeight="1">
      <c r="A10" s="237" t="s">
        <v>781</v>
      </c>
      <c r="B10" s="234"/>
    </row>
    <row r="11" spans="1:2" ht="33" customHeight="1">
      <c r="A11" s="203" t="s">
        <v>64</v>
      </c>
      <c r="B11" s="234"/>
    </row>
    <row r="12" spans="1:2" ht="33" customHeight="1">
      <c r="A12" s="236" t="s">
        <v>70</v>
      </c>
      <c r="B12" s="234">
        <f>B9+B10+B11</f>
        <v>0</v>
      </c>
    </row>
    <row r="13" ht="33" customHeight="1"/>
    <row r="15" ht="12.75">
      <c r="B15" s="235"/>
    </row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B14"/>
  <sheetViews>
    <sheetView showZeros="0" workbookViewId="0" topLeftCell="A1">
      <selection activeCell="A1" sqref="A1"/>
    </sheetView>
  </sheetViews>
  <sheetFormatPr defaultColWidth="9.00390625" defaultRowHeight="14.25"/>
  <cols>
    <col min="1" max="1" width="36.875" style="197" customWidth="1"/>
    <col min="2" max="2" width="34.75390625" style="197" customWidth="1"/>
    <col min="3" max="16384" width="9.00390625" style="197" customWidth="1"/>
  </cols>
  <sheetData>
    <row r="1" s="231" customFormat="1" ht="19.5" customHeight="1">
      <c r="A1" s="85" t="s">
        <v>784</v>
      </c>
    </row>
    <row r="2" spans="1:2" s="232" customFormat="1" ht="48.75" customHeight="1">
      <c r="A2" s="200" t="s">
        <v>785</v>
      </c>
      <c r="B2" s="200"/>
    </row>
    <row r="3" ht="33.75" customHeight="1">
      <c r="B3" s="233" t="s">
        <v>2</v>
      </c>
    </row>
    <row r="4" spans="1:2" ht="33.75" customHeight="1">
      <c r="A4" s="177" t="s">
        <v>79</v>
      </c>
      <c r="B4" s="213" t="s">
        <v>5</v>
      </c>
    </row>
    <row r="5" spans="1:2" ht="33.75" customHeight="1">
      <c r="A5" s="203" t="s">
        <v>774</v>
      </c>
      <c r="B5" s="234"/>
    </row>
    <row r="6" spans="1:2" ht="33.75" customHeight="1">
      <c r="A6" s="203" t="s">
        <v>776</v>
      </c>
      <c r="B6" s="234"/>
    </row>
    <row r="7" spans="1:2" ht="33.75" customHeight="1">
      <c r="A7" s="203" t="s">
        <v>778</v>
      </c>
      <c r="B7" s="234"/>
    </row>
    <row r="8" spans="1:2" ht="33.75" customHeight="1">
      <c r="A8" s="203" t="s">
        <v>780</v>
      </c>
      <c r="B8" s="234"/>
    </row>
    <row r="9" spans="1:2" ht="33.75" customHeight="1">
      <c r="A9" s="176" t="s">
        <v>651</v>
      </c>
      <c r="B9" s="234">
        <f>SUM(B5:B8)</f>
        <v>0</v>
      </c>
    </row>
    <row r="10" spans="1:2" ht="33.75" customHeight="1">
      <c r="A10" s="203" t="s">
        <v>59</v>
      </c>
      <c r="B10" s="234"/>
    </row>
    <row r="11" spans="1:2" ht="33.75" customHeight="1">
      <c r="A11" s="192" t="s">
        <v>84</v>
      </c>
      <c r="B11" s="234"/>
    </row>
    <row r="12" spans="1:2" ht="33.75" customHeight="1">
      <c r="A12" s="176" t="s">
        <v>71</v>
      </c>
      <c r="B12" s="234">
        <f>B9+B10+B11</f>
        <v>0</v>
      </c>
    </row>
    <row r="13" ht="21" customHeight="1"/>
    <row r="14" ht="12.75">
      <c r="B14" s="235"/>
    </row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D33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21" customHeight="1"/>
  <cols>
    <col min="1" max="1" width="25.625" style="210" customWidth="1"/>
    <col min="2" max="2" width="10.125" style="186" customWidth="1"/>
    <col min="3" max="3" width="25.625" style="210" customWidth="1"/>
    <col min="4" max="4" width="10.125" style="186" customWidth="1"/>
    <col min="5" max="16384" width="9.00390625" style="186" customWidth="1"/>
  </cols>
  <sheetData>
    <row r="1" spans="1:3" s="207" customFormat="1" ht="19.5" customHeight="1">
      <c r="A1" s="211" t="s">
        <v>786</v>
      </c>
      <c r="C1" s="212"/>
    </row>
    <row r="2" spans="1:4" s="208" customFormat="1" ht="48.75" customHeight="1">
      <c r="A2" s="200" t="s">
        <v>787</v>
      </c>
      <c r="B2" s="200"/>
      <c r="C2" s="200"/>
      <c r="D2" s="200"/>
    </row>
    <row r="3" ht="30.75" customHeight="1">
      <c r="D3" s="205" t="s">
        <v>2</v>
      </c>
    </row>
    <row r="4" spans="1:4" ht="30.75" customHeight="1">
      <c r="A4" s="177" t="s">
        <v>79</v>
      </c>
      <c r="B4" s="213" t="s">
        <v>4</v>
      </c>
      <c r="C4" s="177" t="s">
        <v>79</v>
      </c>
      <c r="D4" s="213" t="s">
        <v>5</v>
      </c>
    </row>
    <row r="5" spans="1:4" ht="30.75" customHeight="1">
      <c r="A5" s="214" t="s">
        <v>773</v>
      </c>
      <c r="B5" s="215"/>
      <c r="C5" s="216" t="s">
        <v>774</v>
      </c>
      <c r="D5" s="217"/>
    </row>
    <row r="6" spans="1:4" ht="30.75" customHeight="1">
      <c r="A6" s="218" t="s">
        <v>788</v>
      </c>
      <c r="B6" s="215"/>
      <c r="C6" s="216" t="s">
        <v>789</v>
      </c>
      <c r="D6" s="219"/>
    </row>
    <row r="7" spans="1:4" ht="30.75" customHeight="1">
      <c r="A7" s="218" t="s">
        <v>790</v>
      </c>
      <c r="B7" s="215"/>
      <c r="C7" s="216" t="s">
        <v>791</v>
      </c>
      <c r="D7" s="219"/>
    </row>
    <row r="8" spans="1:4" ht="30.75" customHeight="1">
      <c r="A8" s="218" t="s">
        <v>792</v>
      </c>
      <c r="B8" s="215"/>
      <c r="C8" s="216" t="s">
        <v>793</v>
      </c>
      <c r="D8" s="219"/>
    </row>
    <row r="9" spans="1:4" ht="30.75" customHeight="1">
      <c r="A9" s="218" t="s">
        <v>794</v>
      </c>
      <c r="B9" s="215"/>
      <c r="C9" s="216" t="s">
        <v>795</v>
      </c>
      <c r="D9" s="219"/>
    </row>
    <row r="10" spans="1:4" ht="30.75" customHeight="1">
      <c r="A10" s="218" t="s">
        <v>796</v>
      </c>
      <c r="B10" s="215"/>
      <c r="C10" s="216" t="s">
        <v>797</v>
      </c>
      <c r="D10" s="219"/>
    </row>
    <row r="11" spans="1:4" ht="30.75" customHeight="1">
      <c r="A11" s="218" t="s">
        <v>798</v>
      </c>
      <c r="B11" s="215"/>
      <c r="C11" s="216" t="s">
        <v>776</v>
      </c>
      <c r="D11" s="217">
        <f>D18</f>
        <v>0</v>
      </c>
    </row>
    <row r="12" spans="1:4" ht="30.75" customHeight="1">
      <c r="A12" s="218" t="s">
        <v>799</v>
      </c>
      <c r="B12" s="215"/>
      <c r="C12" s="216" t="s">
        <v>800</v>
      </c>
      <c r="D12" s="219"/>
    </row>
    <row r="13" spans="1:4" ht="30.75" customHeight="1">
      <c r="A13" s="218" t="s">
        <v>801</v>
      </c>
      <c r="B13" s="215"/>
      <c r="C13" s="216" t="s">
        <v>802</v>
      </c>
      <c r="D13" s="219"/>
    </row>
    <row r="14" spans="1:4" ht="30.75" customHeight="1">
      <c r="A14" s="218" t="s">
        <v>803</v>
      </c>
      <c r="B14" s="215"/>
      <c r="C14" s="216" t="s">
        <v>804</v>
      </c>
      <c r="D14" s="219"/>
    </row>
    <row r="15" spans="1:4" ht="30.75" customHeight="1">
      <c r="A15" s="218" t="s">
        <v>805</v>
      </c>
      <c r="B15" s="215"/>
      <c r="C15" s="216" t="s">
        <v>806</v>
      </c>
      <c r="D15" s="219"/>
    </row>
    <row r="16" spans="1:4" ht="30.75" customHeight="1">
      <c r="A16" s="218" t="s">
        <v>807</v>
      </c>
      <c r="B16" s="215"/>
      <c r="C16" s="216" t="s">
        <v>808</v>
      </c>
      <c r="D16" s="219"/>
    </row>
    <row r="17" spans="1:4" ht="30.75" customHeight="1">
      <c r="A17" s="218" t="s">
        <v>809</v>
      </c>
      <c r="B17" s="215"/>
      <c r="C17" s="216" t="s">
        <v>810</v>
      </c>
      <c r="D17" s="219"/>
    </row>
    <row r="18" spans="1:4" ht="30.75" customHeight="1">
      <c r="A18" s="218" t="s">
        <v>811</v>
      </c>
      <c r="B18" s="215"/>
      <c r="C18" s="216" t="s">
        <v>812</v>
      </c>
      <c r="D18" s="219">
        <v>0</v>
      </c>
    </row>
    <row r="19" spans="1:4" ht="30.75" customHeight="1">
      <c r="A19" s="218" t="s">
        <v>813</v>
      </c>
      <c r="B19" s="215"/>
      <c r="C19" s="216" t="s">
        <v>814</v>
      </c>
      <c r="D19" s="217"/>
    </row>
    <row r="20" spans="1:4" ht="30.75" customHeight="1">
      <c r="A20" s="218" t="s">
        <v>815</v>
      </c>
      <c r="B20" s="215"/>
      <c r="C20" s="216" t="s">
        <v>814</v>
      </c>
      <c r="D20" s="217"/>
    </row>
    <row r="21" spans="1:4" ht="30.75" customHeight="1">
      <c r="A21" s="214" t="s">
        <v>775</v>
      </c>
      <c r="B21" s="215">
        <f>SUM(B22:B24)</f>
        <v>0</v>
      </c>
      <c r="C21" s="220"/>
      <c r="D21" s="221"/>
    </row>
    <row r="22" spans="1:4" ht="30.75" customHeight="1">
      <c r="A22" s="218" t="s">
        <v>816</v>
      </c>
      <c r="B22" s="215"/>
      <c r="C22" s="216"/>
      <c r="D22" s="217"/>
    </row>
    <row r="23" spans="1:4" ht="30.75" customHeight="1">
      <c r="A23" s="218" t="s">
        <v>817</v>
      </c>
      <c r="B23" s="215"/>
      <c r="C23" s="216"/>
      <c r="D23" s="217"/>
    </row>
    <row r="24" spans="1:4" s="209" customFormat="1" ht="30.75" customHeight="1">
      <c r="A24" s="222" t="s">
        <v>818</v>
      </c>
      <c r="B24" s="223"/>
      <c r="C24" s="224"/>
      <c r="D24" s="217"/>
    </row>
    <row r="25" spans="1:4" ht="30.75" customHeight="1">
      <c r="A25" s="214" t="s">
        <v>777</v>
      </c>
      <c r="B25" s="215"/>
      <c r="C25" s="216"/>
      <c r="D25" s="217"/>
    </row>
    <row r="26" spans="1:4" ht="30.75" customHeight="1">
      <c r="A26" s="218" t="s">
        <v>819</v>
      </c>
      <c r="B26" s="215"/>
      <c r="C26" s="216"/>
      <c r="D26" s="217"/>
    </row>
    <row r="27" spans="1:4" ht="30.75" customHeight="1">
      <c r="A27" s="225" t="s">
        <v>650</v>
      </c>
      <c r="B27" s="215">
        <f>B21</f>
        <v>0</v>
      </c>
      <c r="C27" s="177" t="s">
        <v>651</v>
      </c>
      <c r="D27" s="217"/>
    </row>
    <row r="28" spans="1:4" s="126" customFormat="1" ht="30.75" customHeight="1">
      <c r="A28" s="226" t="s">
        <v>781</v>
      </c>
      <c r="B28" s="227"/>
      <c r="C28" s="204" t="s">
        <v>59</v>
      </c>
      <c r="D28" s="153"/>
    </row>
    <row r="29" spans="1:4" ht="30.75" customHeight="1">
      <c r="A29" s="226" t="s">
        <v>64</v>
      </c>
      <c r="B29" s="215"/>
      <c r="C29" s="220"/>
      <c r="D29" s="221"/>
    </row>
    <row r="30" spans="1:4" ht="30.75" customHeight="1">
      <c r="A30" s="137" t="s">
        <v>70</v>
      </c>
      <c r="B30" s="215">
        <f>B28</f>
        <v>0</v>
      </c>
      <c r="C30" s="137" t="s">
        <v>71</v>
      </c>
      <c r="D30" s="153">
        <f>D9</f>
        <v>0</v>
      </c>
    </row>
    <row r="31" spans="3:4" ht="21" customHeight="1">
      <c r="C31" s="228"/>
      <c r="D31" s="229"/>
    </row>
    <row r="32" ht="21" customHeight="1">
      <c r="B32" s="230"/>
    </row>
    <row r="33" ht="21" customHeight="1">
      <c r="B33" s="230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B30"/>
  <sheetViews>
    <sheetView showZeros="0" workbookViewId="0" topLeftCell="A1">
      <pane xSplit="1" ySplit="4" topLeftCell="B5" activePane="bottomRight" state="frozen"/>
      <selection pane="bottomRight" activeCell="F18" sqref="F18"/>
    </sheetView>
  </sheetViews>
  <sheetFormatPr defaultColWidth="8.75390625" defaultRowHeight="21" customHeight="1"/>
  <cols>
    <col min="1" max="1" width="41.00390625" style="199" customWidth="1"/>
    <col min="2" max="2" width="30.625" style="199" customWidth="1"/>
    <col min="3" max="29" width="9.00390625" style="199" bestFit="1" customWidth="1"/>
    <col min="30" max="16384" width="8.75390625" style="199" customWidth="1"/>
  </cols>
  <sheetData>
    <row r="1" s="195" customFormat="1" ht="19.5" customHeight="1">
      <c r="A1" s="85" t="s">
        <v>820</v>
      </c>
    </row>
    <row r="2" spans="1:2" s="196" customFormat="1" ht="48.75" customHeight="1">
      <c r="A2" s="200" t="s">
        <v>821</v>
      </c>
      <c r="B2" s="200"/>
    </row>
    <row r="3" spans="1:2" s="197" customFormat="1" ht="19.5" customHeight="1">
      <c r="A3" s="201"/>
      <c r="B3" s="205" t="s">
        <v>2</v>
      </c>
    </row>
    <row r="4" spans="1:2" s="198" customFormat="1" ht="19.5" customHeight="1">
      <c r="A4" s="176" t="s">
        <v>79</v>
      </c>
      <c r="B4" s="190" t="s">
        <v>94</v>
      </c>
    </row>
    <row r="5" spans="1:2" s="197" customFormat="1" ht="19.5" customHeight="1">
      <c r="A5" s="206" t="s">
        <v>773</v>
      </c>
      <c r="B5" s="204"/>
    </row>
    <row r="6" spans="1:2" s="197" customFormat="1" ht="19.5" customHeight="1">
      <c r="A6" s="204" t="s">
        <v>788</v>
      </c>
      <c r="B6" s="204"/>
    </row>
    <row r="7" spans="1:2" s="197" customFormat="1" ht="19.5" customHeight="1">
      <c r="A7" s="204" t="s">
        <v>790</v>
      </c>
      <c r="B7" s="204"/>
    </row>
    <row r="8" spans="1:2" s="197" customFormat="1" ht="19.5" customHeight="1">
      <c r="A8" s="204" t="s">
        <v>792</v>
      </c>
      <c r="B8" s="204"/>
    </row>
    <row r="9" spans="1:2" s="197" customFormat="1" ht="19.5" customHeight="1">
      <c r="A9" s="204" t="s">
        <v>794</v>
      </c>
      <c r="B9" s="204"/>
    </row>
    <row r="10" spans="1:2" s="197" customFormat="1" ht="19.5" customHeight="1">
      <c r="A10" s="204" t="s">
        <v>796</v>
      </c>
      <c r="B10" s="204"/>
    </row>
    <row r="11" spans="1:2" s="197" customFormat="1" ht="19.5" customHeight="1">
      <c r="A11" s="204" t="s">
        <v>798</v>
      </c>
      <c r="B11" s="204"/>
    </row>
    <row r="12" spans="1:2" s="197" customFormat="1" ht="19.5" customHeight="1">
      <c r="A12" s="204" t="s">
        <v>799</v>
      </c>
      <c r="B12" s="204"/>
    </row>
    <row r="13" spans="1:2" s="197" customFormat="1" ht="19.5" customHeight="1">
      <c r="A13" s="204" t="s">
        <v>801</v>
      </c>
      <c r="B13" s="204"/>
    </row>
    <row r="14" spans="1:2" s="197" customFormat="1" ht="19.5" customHeight="1">
      <c r="A14" s="204" t="s">
        <v>803</v>
      </c>
      <c r="B14" s="204"/>
    </row>
    <row r="15" spans="1:2" s="197" customFormat="1" ht="19.5" customHeight="1">
      <c r="A15" s="204" t="s">
        <v>805</v>
      </c>
      <c r="B15" s="204"/>
    </row>
    <row r="16" spans="1:2" s="197" customFormat="1" ht="19.5" customHeight="1">
      <c r="A16" s="204" t="s">
        <v>807</v>
      </c>
      <c r="B16" s="204"/>
    </row>
    <row r="17" spans="1:2" s="197" customFormat="1" ht="19.5" customHeight="1">
      <c r="A17" s="204" t="s">
        <v>809</v>
      </c>
      <c r="B17" s="204"/>
    </row>
    <row r="18" spans="1:2" s="197" customFormat="1" ht="19.5" customHeight="1">
      <c r="A18" s="204" t="s">
        <v>811</v>
      </c>
      <c r="B18" s="204"/>
    </row>
    <row r="19" spans="1:2" s="197" customFormat="1" ht="19.5" customHeight="1">
      <c r="A19" s="204" t="s">
        <v>813</v>
      </c>
      <c r="B19" s="204"/>
    </row>
    <row r="20" spans="1:2" s="197" customFormat="1" ht="19.5" customHeight="1">
      <c r="A20" s="204" t="s">
        <v>815</v>
      </c>
      <c r="B20" s="204"/>
    </row>
    <row r="21" spans="1:2" s="197" customFormat="1" ht="19.5" customHeight="1">
      <c r="A21" s="204" t="s">
        <v>775</v>
      </c>
      <c r="B21" s="204">
        <f>SUM(B22:B24)</f>
        <v>0</v>
      </c>
    </row>
    <row r="22" spans="1:2" s="197" customFormat="1" ht="19.5" customHeight="1">
      <c r="A22" s="204" t="s">
        <v>816</v>
      </c>
      <c r="B22" s="204"/>
    </row>
    <row r="23" spans="1:2" s="197" customFormat="1" ht="19.5" customHeight="1">
      <c r="A23" s="204" t="s">
        <v>817</v>
      </c>
      <c r="B23" s="204"/>
    </row>
    <row r="24" spans="1:2" s="197" customFormat="1" ht="19.5" customHeight="1">
      <c r="A24" s="204" t="s">
        <v>818</v>
      </c>
      <c r="B24" s="204"/>
    </row>
    <row r="25" spans="1:2" s="197" customFormat="1" ht="19.5" customHeight="1">
      <c r="A25" s="204" t="s">
        <v>777</v>
      </c>
      <c r="B25" s="204"/>
    </row>
    <row r="26" spans="1:2" s="197" customFormat="1" ht="19.5" customHeight="1">
      <c r="A26" s="204" t="s">
        <v>819</v>
      </c>
      <c r="B26" s="204"/>
    </row>
    <row r="27" spans="1:2" s="197" customFormat="1" ht="19.5" customHeight="1">
      <c r="A27" s="204" t="s">
        <v>650</v>
      </c>
      <c r="B27" s="204">
        <f>B21</f>
        <v>0</v>
      </c>
    </row>
    <row r="28" spans="1:2" s="197" customFormat="1" ht="19.5" customHeight="1">
      <c r="A28" s="204" t="s">
        <v>781</v>
      </c>
      <c r="B28" s="204"/>
    </row>
    <row r="29" spans="1:2" s="197" customFormat="1" ht="19.5" customHeight="1">
      <c r="A29" s="203" t="s">
        <v>64</v>
      </c>
      <c r="B29" s="203"/>
    </row>
    <row r="30" spans="1:2" s="197" customFormat="1" ht="19.5" customHeight="1">
      <c r="A30" s="203" t="s">
        <v>70</v>
      </c>
      <c r="B30" s="203"/>
    </row>
    <row r="31" s="197" customFormat="1" ht="21" customHeight="1"/>
    <row r="32" s="197" customFormat="1" ht="21" customHeight="1"/>
    <row r="33" s="197" customFormat="1" ht="21" customHeight="1"/>
    <row r="34" s="197" customFormat="1" ht="21" customHeight="1"/>
    <row r="35" s="197" customFormat="1" ht="21" customHeight="1"/>
    <row r="36" s="197" customFormat="1" ht="21" customHeight="1"/>
    <row r="37" s="197" customFormat="1" ht="21" customHeight="1"/>
    <row r="38" s="197" customFormat="1" ht="21" customHeight="1"/>
    <row r="39" s="197" customFormat="1" ht="21" customHeight="1"/>
    <row r="40" s="197" customFormat="1" ht="21" customHeight="1"/>
    <row r="41" s="197" customFormat="1" ht="21" customHeight="1"/>
    <row r="42" s="197" customFormat="1" ht="21" customHeight="1"/>
    <row r="43" s="197" customFormat="1" ht="21" customHeight="1"/>
    <row r="44" s="197" customFormat="1" ht="21" customHeight="1"/>
    <row r="45" s="197" customFormat="1" ht="21" customHeight="1"/>
    <row r="46" s="197" customFormat="1" ht="21" customHeight="1"/>
    <row r="47" s="197" customFormat="1" ht="21" customHeight="1"/>
    <row r="48" s="197" customFormat="1" ht="21" customHeight="1"/>
    <row r="49" s="197" customFormat="1" ht="21" customHeight="1"/>
    <row r="50" s="197" customFormat="1" ht="21" customHeight="1"/>
    <row r="51" s="197" customFormat="1" ht="21" customHeight="1"/>
    <row r="52" s="197" customFormat="1" ht="21" customHeight="1"/>
    <row r="53" s="197" customFormat="1" ht="21" customHeight="1"/>
    <row r="54" s="197" customFormat="1" ht="21" customHeight="1"/>
    <row r="55" s="197" customFormat="1" ht="21" customHeight="1"/>
    <row r="56" s="197" customFormat="1" ht="21" customHeight="1"/>
    <row r="57" s="197" customFormat="1" ht="21" customHeight="1"/>
    <row r="58" s="197" customFormat="1" ht="21" customHeight="1"/>
    <row r="59" s="197" customFormat="1" ht="21" customHeight="1"/>
    <row r="60" s="197" customFormat="1" ht="21" customHeight="1"/>
    <row r="61" s="197" customFormat="1" ht="21" customHeight="1"/>
    <row r="62" s="197" customFormat="1" ht="21" customHeight="1"/>
    <row r="63" s="197" customFormat="1" ht="21" customHeight="1"/>
    <row r="64" s="197" customFormat="1" ht="21" customHeight="1"/>
    <row r="65" s="197" customFormat="1" ht="21" customHeight="1"/>
    <row r="66" s="197" customFormat="1" ht="21" customHeight="1"/>
    <row r="67" s="197" customFormat="1" ht="21" customHeight="1"/>
    <row r="68" s="197" customFormat="1" ht="21" customHeight="1"/>
    <row r="69" s="197" customFormat="1" ht="21" customHeight="1"/>
    <row r="70" s="197" customFormat="1" ht="21" customHeight="1"/>
    <row r="71" s="197" customFormat="1" ht="21" customHeight="1"/>
    <row r="72" s="197" customFormat="1" ht="21" customHeight="1"/>
    <row r="73" s="197" customFormat="1" ht="21" customHeight="1"/>
    <row r="74" s="197" customFormat="1" ht="21" customHeight="1"/>
    <row r="75" s="197" customFormat="1" ht="21" customHeight="1"/>
    <row r="76" s="197" customFormat="1" ht="21" customHeight="1"/>
    <row r="77" s="197" customFormat="1" ht="21" customHeight="1"/>
    <row r="78" s="197" customFormat="1" ht="21" customHeight="1"/>
    <row r="79" s="197" customFormat="1" ht="21" customHeight="1"/>
    <row r="80" s="197" customFormat="1" ht="21" customHeight="1"/>
    <row r="81" s="197" customFormat="1" ht="21" customHeight="1"/>
    <row r="82" s="197" customFormat="1" ht="21" customHeight="1"/>
    <row r="83" s="197" customFormat="1" ht="21" customHeight="1"/>
    <row r="84" s="197" customFormat="1" ht="21" customHeight="1"/>
    <row r="85" s="197" customFormat="1" ht="21" customHeight="1"/>
    <row r="86" s="197" customFormat="1" ht="21" customHeight="1"/>
    <row r="87" s="197" customFormat="1" ht="21" customHeight="1"/>
    <row r="88" s="197" customFormat="1" ht="21" customHeight="1"/>
    <row r="89" s="197" customFormat="1" ht="21" customHeight="1"/>
    <row r="90" s="197" customFormat="1" ht="21" customHeight="1"/>
    <row r="91" s="197" customFormat="1" ht="21" customHeight="1"/>
    <row r="92" s="197" customFormat="1" ht="21" customHeight="1"/>
    <row r="93" s="197" customFormat="1" ht="21" customHeight="1"/>
    <row r="94" s="197" customFormat="1" ht="21" customHeight="1"/>
    <row r="95" s="197" customFormat="1" ht="21" customHeight="1"/>
    <row r="96" s="197" customFormat="1" ht="21" customHeight="1"/>
    <row r="97" s="197" customFormat="1" ht="21" customHeight="1"/>
    <row r="98" s="197" customFormat="1" ht="21" customHeight="1"/>
    <row r="99" s="197" customFormat="1" ht="21" customHeight="1"/>
    <row r="100" s="197" customFormat="1" ht="21" customHeight="1"/>
    <row r="101" s="197" customFormat="1" ht="21" customHeight="1"/>
    <row r="102" s="197" customFormat="1" ht="21" customHeight="1"/>
    <row r="103" s="197" customFormat="1" ht="21" customHeight="1"/>
    <row r="104" s="197" customFormat="1" ht="21" customHeight="1"/>
    <row r="105" s="197" customFormat="1" ht="21" customHeight="1"/>
    <row r="106" s="197" customFormat="1" ht="21" customHeight="1"/>
    <row r="107" s="197" customFormat="1" ht="21" customHeight="1"/>
    <row r="108" s="197" customFormat="1" ht="21" customHeight="1"/>
    <row r="109" s="197" customFormat="1" ht="21" customHeight="1"/>
    <row r="110" s="197" customFormat="1" ht="21" customHeight="1"/>
    <row r="111" s="197" customFormat="1" ht="21" customHeight="1"/>
    <row r="112" s="197" customFormat="1" ht="21" customHeight="1"/>
    <row r="113" s="197" customFormat="1" ht="21" customHeight="1"/>
    <row r="114" s="197" customFormat="1" ht="21" customHeight="1"/>
    <row r="115" s="197" customFormat="1" ht="21" customHeight="1"/>
    <row r="116" s="197" customFormat="1" ht="21" customHeight="1"/>
    <row r="117" s="197" customFormat="1" ht="21" customHeight="1"/>
    <row r="118" s="197" customFormat="1" ht="21" customHeight="1"/>
    <row r="119" s="197" customFormat="1" ht="21" customHeight="1"/>
    <row r="120" s="197" customFormat="1" ht="21" customHeight="1"/>
    <row r="121" s="197" customFormat="1" ht="21" customHeight="1"/>
    <row r="122" s="197" customFormat="1" ht="21" customHeight="1"/>
    <row r="123" s="197" customFormat="1" ht="21" customHeight="1"/>
    <row r="124" s="197" customFormat="1" ht="21" customHeight="1"/>
    <row r="125" s="197" customFormat="1" ht="21" customHeight="1"/>
    <row r="126" s="197" customFormat="1" ht="21" customHeight="1"/>
    <row r="127" s="197" customFormat="1" ht="21" customHeight="1"/>
    <row r="128" s="197" customFormat="1" ht="21" customHeight="1"/>
    <row r="129" s="197" customFormat="1" ht="21" customHeight="1"/>
    <row r="130" s="197" customFormat="1" ht="21" customHeight="1"/>
    <row r="131" s="197" customFormat="1" ht="21" customHeight="1"/>
    <row r="132" s="197" customFormat="1" ht="21" customHeight="1"/>
    <row r="133" s="197" customFormat="1" ht="21" customHeight="1"/>
    <row r="134" s="197" customFormat="1" ht="21" customHeight="1"/>
    <row r="135" s="197" customFormat="1" ht="21" customHeight="1"/>
    <row r="136" s="197" customFormat="1" ht="21" customHeight="1"/>
    <row r="137" s="197" customFormat="1" ht="21" customHeight="1"/>
    <row r="138" s="197" customFormat="1" ht="21" customHeight="1"/>
    <row r="139" s="197" customFormat="1" ht="21" customHeight="1"/>
    <row r="140" s="197" customFormat="1" ht="21" customHeight="1"/>
    <row r="141" s="197" customFormat="1" ht="21" customHeight="1"/>
    <row r="142" s="197" customFormat="1" ht="21" customHeight="1"/>
    <row r="143" s="197" customFormat="1" ht="21" customHeight="1"/>
    <row r="144" s="197" customFormat="1" ht="21" customHeight="1"/>
    <row r="145" s="197" customFormat="1" ht="21" customHeight="1"/>
    <row r="146" s="197" customFormat="1" ht="21" customHeight="1"/>
    <row r="147" s="197" customFormat="1" ht="21" customHeight="1"/>
    <row r="148" s="197" customFormat="1" ht="21" customHeight="1"/>
    <row r="149" s="197" customFormat="1" ht="21" customHeight="1"/>
    <row r="150" s="197" customFormat="1" ht="21" customHeight="1"/>
    <row r="151" s="197" customFormat="1" ht="21" customHeight="1"/>
    <row r="152" s="197" customFormat="1" ht="21" customHeight="1"/>
    <row r="153" s="197" customFormat="1" ht="21" customHeight="1"/>
    <row r="154" s="197" customFormat="1" ht="21" customHeight="1"/>
    <row r="155" s="197" customFormat="1" ht="21" customHeight="1"/>
    <row r="156" s="197" customFormat="1" ht="21" customHeight="1"/>
    <row r="157" s="197" customFormat="1" ht="21" customHeight="1"/>
    <row r="158" s="197" customFormat="1" ht="21" customHeight="1"/>
    <row r="159" s="197" customFormat="1" ht="21" customHeight="1"/>
    <row r="160" s="197" customFormat="1" ht="21" customHeight="1"/>
    <row r="161" s="197" customFormat="1" ht="21" customHeight="1"/>
    <row r="162" s="197" customFormat="1" ht="21" customHeight="1"/>
    <row r="163" s="197" customFormat="1" ht="21" customHeight="1"/>
    <row r="164" s="197" customFormat="1" ht="21" customHeight="1"/>
    <row r="165" s="197" customFormat="1" ht="21" customHeight="1"/>
    <row r="166" s="197" customFormat="1" ht="21" customHeight="1"/>
    <row r="167" s="197" customFormat="1" ht="21" customHeight="1"/>
    <row r="168" s="197" customFormat="1" ht="21" customHeight="1"/>
    <row r="169" s="197" customFormat="1" ht="21" customHeight="1"/>
    <row r="170" s="197" customFormat="1" ht="21" customHeight="1"/>
    <row r="171" s="197" customFormat="1" ht="21" customHeight="1"/>
    <row r="172" s="197" customFormat="1" ht="21" customHeight="1"/>
    <row r="173" s="197" customFormat="1" ht="21" customHeight="1"/>
    <row r="174" s="197" customFormat="1" ht="21" customHeight="1"/>
    <row r="175" s="197" customFormat="1" ht="21" customHeight="1"/>
    <row r="176" s="197" customFormat="1" ht="21" customHeight="1"/>
    <row r="177" s="197" customFormat="1" ht="21" customHeight="1"/>
    <row r="178" s="197" customFormat="1" ht="21" customHeight="1"/>
    <row r="179" s="197" customFormat="1" ht="21" customHeight="1"/>
    <row r="180" s="197" customFormat="1" ht="21" customHeight="1"/>
    <row r="181" s="197" customFormat="1" ht="21" customHeight="1"/>
    <row r="182" s="197" customFormat="1" ht="21" customHeight="1"/>
    <row r="183" s="197" customFormat="1" ht="21" customHeight="1"/>
    <row r="184" s="197" customFormat="1" ht="21" customHeight="1"/>
    <row r="185" s="197" customFormat="1" ht="21" customHeight="1"/>
    <row r="186" s="197" customFormat="1" ht="21" customHeight="1"/>
    <row r="187" s="197" customFormat="1" ht="21" customHeight="1"/>
    <row r="188" s="197" customFormat="1" ht="21" customHeight="1"/>
    <row r="189" s="197" customFormat="1" ht="21" customHeight="1"/>
    <row r="190" s="197" customFormat="1" ht="21" customHeight="1"/>
    <row r="191" s="197" customFormat="1" ht="21" customHeight="1"/>
    <row r="192" s="197" customFormat="1" ht="21" customHeight="1"/>
    <row r="193" s="197" customFormat="1" ht="21" customHeight="1"/>
    <row r="194" s="197" customFormat="1" ht="21" customHeight="1"/>
    <row r="195" s="197" customFormat="1" ht="21" customHeight="1"/>
    <row r="196" s="197" customFormat="1" ht="21" customHeight="1"/>
    <row r="197" s="197" customFormat="1" ht="21" customHeight="1"/>
    <row r="198" s="197" customFormat="1" ht="21" customHeight="1"/>
    <row r="199" s="197" customFormat="1" ht="21" customHeight="1"/>
    <row r="200" s="197" customFormat="1" ht="21" customHeight="1"/>
    <row r="201" s="197" customFormat="1" ht="21" customHeight="1"/>
    <row r="202" s="197" customFormat="1" ht="21" customHeight="1"/>
    <row r="203" s="197" customFormat="1" ht="21" customHeight="1"/>
    <row r="204" s="197" customFormat="1" ht="21" customHeight="1"/>
    <row r="205" s="197" customFormat="1" ht="21" customHeight="1"/>
    <row r="206" s="197" customFormat="1" ht="21" customHeight="1"/>
    <row r="207" s="197" customFormat="1" ht="21" customHeight="1"/>
    <row r="208" s="197" customFormat="1" ht="21" customHeight="1"/>
    <row r="209" s="197" customFormat="1" ht="21" customHeight="1"/>
    <row r="210" s="197" customFormat="1" ht="21" customHeight="1"/>
    <row r="211" s="197" customFormat="1" ht="21" customHeight="1"/>
    <row r="212" s="197" customFormat="1" ht="21" customHeight="1"/>
    <row r="213" s="197" customFormat="1" ht="21" customHeight="1"/>
    <row r="214" s="197" customFormat="1" ht="21" customHeight="1"/>
    <row r="215" s="197" customFormat="1" ht="21" customHeight="1"/>
    <row r="216" s="197" customFormat="1" ht="21" customHeight="1"/>
    <row r="217" s="197" customFormat="1" ht="21" customHeight="1"/>
    <row r="218" s="197" customFormat="1" ht="21" customHeight="1"/>
    <row r="219" s="197" customFormat="1" ht="21" customHeight="1"/>
    <row r="220" s="197" customFormat="1" ht="21" customHeight="1"/>
    <row r="221" s="197" customFormat="1" ht="21" customHeight="1"/>
    <row r="222" s="197" customFormat="1" ht="21" customHeight="1"/>
    <row r="223" s="197" customFormat="1" ht="21" customHeight="1"/>
    <row r="224" s="197" customFormat="1" ht="21" customHeight="1"/>
    <row r="225" s="197" customFormat="1" ht="21" customHeight="1"/>
    <row r="226" s="197" customFormat="1" ht="21" customHeight="1"/>
    <row r="227" s="197" customFormat="1" ht="21" customHeight="1"/>
    <row r="228" s="197" customFormat="1" ht="21" customHeight="1"/>
    <row r="229" s="197" customFormat="1" ht="21" customHeight="1"/>
    <row r="230" s="197" customFormat="1" ht="21" customHeight="1"/>
    <row r="231" s="197" customFormat="1" ht="21" customHeight="1"/>
    <row r="232" s="197" customFormat="1" ht="21" customHeight="1"/>
    <row r="233" s="197" customFormat="1" ht="21" customHeight="1"/>
    <row r="234" s="197" customFormat="1" ht="21" customHeight="1"/>
    <row r="235" s="197" customFormat="1" ht="21" customHeight="1"/>
    <row r="236" s="197" customFormat="1" ht="21" customHeight="1"/>
    <row r="237" s="197" customFormat="1" ht="21" customHeight="1"/>
    <row r="238" s="197" customFormat="1" ht="21" customHeight="1"/>
    <row r="239" s="197" customFormat="1" ht="21" customHeight="1"/>
    <row r="240" s="197" customFormat="1" ht="21" customHeight="1"/>
    <row r="241" s="197" customFormat="1" ht="21" customHeight="1"/>
    <row r="242" s="197" customFormat="1" ht="21" customHeight="1"/>
    <row r="243" s="197" customFormat="1" ht="21" customHeight="1"/>
    <row r="244" s="197" customFormat="1" ht="21" customHeight="1"/>
    <row r="245" s="197" customFormat="1" ht="21" customHeight="1"/>
    <row r="246" s="197" customFormat="1" ht="21" customHeight="1"/>
    <row r="247" s="197" customFormat="1" ht="21" customHeight="1"/>
    <row r="248" s="197" customFormat="1" ht="21" customHeight="1"/>
    <row r="249" s="197" customFormat="1" ht="21" customHeight="1"/>
    <row r="250" s="197" customFormat="1" ht="21" customHeight="1"/>
    <row r="251" s="197" customFormat="1" ht="21" customHeight="1"/>
    <row r="252" s="197" customFormat="1" ht="21" customHeight="1"/>
    <row r="253" s="197" customFormat="1" ht="21" customHeight="1"/>
    <row r="254" s="197" customFormat="1" ht="21" customHeight="1"/>
    <row r="255" s="197" customFormat="1" ht="21" customHeight="1"/>
    <row r="256" s="197" customFormat="1" ht="21" customHeight="1"/>
    <row r="257" s="197" customFormat="1" ht="21" customHeight="1"/>
    <row r="258" s="197" customFormat="1" ht="21" customHeight="1"/>
    <row r="259" s="197" customFormat="1" ht="21" customHeight="1"/>
    <row r="260" s="197" customFormat="1" ht="21" customHeight="1"/>
    <row r="261" s="197" customFormat="1" ht="21" customHeight="1"/>
    <row r="262" s="197" customFormat="1" ht="21" customHeight="1"/>
    <row r="263" s="197" customFormat="1" ht="21" customHeight="1"/>
    <row r="264" s="197" customFormat="1" ht="21" customHeight="1"/>
    <row r="265" s="197" customFormat="1" ht="21" customHeight="1"/>
    <row r="266" s="197" customFormat="1" ht="21" customHeight="1"/>
    <row r="267" s="197" customFormat="1" ht="21" customHeight="1"/>
    <row r="268" s="197" customFormat="1" ht="21" customHeight="1"/>
    <row r="269" s="197" customFormat="1" ht="21" customHeight="1"/>
    <row r="270" s="197" customFormat="1" ht="21" customHeight="1"/>
    <row r="271" s="197" customFormat="1" ht="21" customHeight="1"/>
    <row r="272" s="197" customFormat="1" ht="21" customHeight="1"/>
    <row r="273" s="197" customFormat="1" ht="21" customHeight="1"/>
    <row r="274" s="197" customFormat="1" ht="21" customHeight="1"/>
    <row r="275" s="197" customFormat="1" ht="21" customHeight="1"/>
    <row r="276" s="197" customFormat="1" ht="21" customHeight="1"/>
    <row r="277" s="197" customFormat="1" ht="21" customHeight="1"/>
    <row r="278" s="197" customFormat="1" ht="21" customHeight="1"/>
    <row r="279" s="197" customFormat="1" ht="21" customHeight="1"/>
    <row r="280" s="197" customFormat="1" ht="21" customHeight="1"/>
    <row r="281" s="197" customFormat="1" ht="21" customHeight="1"/>
    <row r="282" s="197" customFormat="1" ht="21" customHeight="1"/>
    <row r="283" s="197" customFormat="1" ht="21" customHeight="1"/>
    <row r="284" s="197" customFormat="1" ht="21" customHeight="1"/>
    <row r="285" s="197" customFormat="1" ht="21" customHeight="1"/>
    <row r="286" s="197" customFormat="1" ht="21" customHeight="1"/>
    <row r="287" s="197" customFormat="1" ht="21" customHeight="1"/>
    <row r="288" s="197" customFormat="1" ht="21" customHeight="1"/>
    <row r="289" s="197" customFormat="1" ht="21" customHeight="1"/>
    <row r="290" s="197" customFormat="1" ht="21" customHeight="1"/>
    <row r="291" s="197" customFormat="1" ht="21" customHeight="1"/>
    <row r="292" s="197" customFormat="1" ht="21" customHeight="1"/>
    <row r="293" s="197" customFormat="1" ht="21" customHeight="1"/>
    <row r="294" s="197" customFormat="1" ht="21" customHeight="1"/>
    <row r="295" s="197" customFormat="1" ht="21" customHeight="1"/>
    <row r="296" s="197" customFormat="1" ht="21" customHeight="1"/>
    <row r="297" s="197" customFormat="1" ht="21" customHeight="1"/>
    <row r="298" s="197" customFormat="1" ht="21" customHeight="1"/>
    <row r="299" s="197" customFormat="1" ht="21" customHeight="1"/>
    <row r="300" s="197" customFormat="1" ht="21" customHeight="1"/>
    <row r="301" s="197" customFormat="1" ht="21" customHeight="1"/>
    <row r="302" s="197" customFormat="1" ht="21" customHeight="1"/>
    <row r="303" s="197" customFormat="1" ht="21" customHeight="1"/>
    <row r="304" s="197" customFormat="1" ht="21" customHeight="1"/>
    <row r="305" s="197" customFormat="1" ht="21" customHeight="1"/>
    <row r="306" s="197" customFormat="1" ht="21" customHeight="1"/>
    <row r="307" s="197" customFormat="1" ht="21" customHeight="1"/>
    <row r="308" s="197" customFormat="1" ht="21" customHeight="1"/>
    <row r="309" s="197" customFormat="1" ht="21" customHeight="1"/>
    <row r="310" s="197" customFormat="1" ht="21" customHeight="1"/>
    <row r="311" s="197" customFormat="1" ht="21" customHeight="1"/>
    <row r="312" s="197" customFormat="1" ht="21" customHeight="1"/>
    <row r="313" s="197" customFormat="1" ht="21" customHeight="1"/>
    <row r="314" s="197" customFormat="1" ht="21" customHeight="1"/>
    <row r="315" s="197" customFormat="1" ht="21" customHeight="1"/>
    <row r="316" s="197" customFormat="1" ht="21" customHeight="1"/>
    <row r="317" s="197" customFormat="1" ht="21" customHeight="1"/>
    <row r="318" s="197" customFormat="1" ht="21" customHeight="1"/>
    <row r="319" s="197" customFormat="1" ht="21" customHeight="1"/>
    <row r="320" s="197" customFormat="1" ht="21" customHeight="1"/>
    <row r="321" s="197" customFormat="1" ht="21" customHeight="1"/>
    <row r="322" s="197" customFormat="1" ht="21" customHeight="1"/>
    <row r="323" s="197" customFormat="1" ht="21" customHeight="1"/>
    <row r="324" s="197" customFormat="1" ht="21" customHeight="1"/>
    <row r="325" s="197" customFormat="1" ht="21" customHeight="1"/>
    <row r="326" s="197" customFormat="1" ht="21" customHeight="1"/>
    <row r="327" s="197" customFormat="1" ht="21" customHeight="1"/>
    <row r="328" s="197" customFormat="1" ht="21" customHeight="1"/>
    <row r="329" s="197" customFormat="1" ht="21" customHeight="1"/>
    <row r="330" s="197" customFormat="1" ht="21" customHeight="1"/>
    <row r="331" s="197" customFormat="1" ht="21" customHeight="1"/>
    <row r="332" s="197" customFormat="1" ht="21" customHeight="1"/>
    <row r="333" s="197" customFormat="1" ht="21" customHeight="1"/>
    <row r="334" s="197" customFormat="1" ht="21" customHeight="1"/>
    <row r="335" s="197" customFormat="1" ht="21" customHeight="1"/>
    <row r="336" s="197" customFormat="1" ht="21" customHeight="1"/>
    <row r="337" s="197" customFormat="1" ht="21" customHeight="1"/>
    <row r="338" s="197" customFormat="1" ht="21" customHeight="1"/>
    <row r="339" s="197" customFormat="1" ht="21" customHeight="1"/>
    <row r="340" s="197" customFormat="1" ht="21" customHeight="1"/>
    <row r="341" s="197" customFormat="1" ht="21" customHeight="1"/>
    <row r="342" s="197" customFormat="1" ht="21" customHeight="1"/>
    <row r="343" s="197" customFormat="1" ht="21" customHeight="1"/>
    <row r="344" s="197" customFormat="1" ht="21" customHeight="1"/>
    <row r="345" s="197" customFormat="1" ht="21" customHeight="1"/>
    <row r="346" s="197" customFormat="1" ht="21" customHeight="1"/>
    <row r="347" s="197" customFormat="1" ht="21" customHeight="1"/>
    <row r="348" s="197" customFormat="1" ht="21" customHeight="1"/>
    <row r="349" s="197" customFormat="1" ht="21" customHeight="1"/>
    <row r="350" s="197" customFormat="1" ht="21" customHeight="1"/>
    <row r="351" s="197" customFormat="1" ht="21" customHeight="1"/>
    <row r="352" s="197" customFormat="1" ht="21" customHeight="1"/>
    <row r="353" s="197" customFormat="1" ht="21" customHeight="1"/>
    <row r="354" s="197" customFormat="1" ht="21" customHeight="1"/>
    <row r="355" s="197" customFormat="1" ht="21" customHeight="1"/>
    <row r="356" s="197" customFormat="1" ht="21" customHeight="1"/>
    <row r="357" s="197" customFormat="1" ht="21" customHeight="1"/>
    <row r="358" s="197" customFormat="1" ht="21" customHeight="1"/>
    <row r="359" s="197" customFormat="1" ht="21" customHeight="1"/>
    <row r="360" s="197" customFormat="1" ht="21" customHeight="1"/>
    <row r="361" s="197" customFormat="1" ht="21" customHeight="1"/>
    <row r="362" s="197" customFormat="1" ht="21" customHeight="1"/>
    <row r="363" s="197" customFormat="1" ht="21" customHeight="1"/>
    <row r="364" s="197" customFormat="1" ht="21" customHeight="1"/>
    <row r="365" s="197" customFormat="1" ht="21" customHeight="1"/>
    <row r="366" s="197" customFormat="1" ht="21" customHeight="1"/>
    <row r="367" s="197" customFormat="1" ht="21" customHeight="1"/>
    <row r="368" s="197" customFormat="1" ht="21" customHeight="1"/>
    <row r="369" s="197" customFormat="1" ht="21" customHeight="1"/>
    <row r="370" s="197" customFormat="1" ht="21" customHeight="1"/>
    <row r="371" s="197" customFormat="1" ht="21" customHeight="1"/>
    <row r="372" s="197" customFormat="1" ht="21" customHeight="1"/>
    <row r="373" s="197" customFormat="1" ht="21" customHeight="1"/>
    <row r="374" s="197" customFormat="1" ht="21" customHeight="1"/>
    <row r="375" s="197" customFormat="1" ht="21" customHeight="1"/>
    <row r="376" s="197" customFormat="1" ht="21" customHeight="1"/>
    <row r="377" s="197" customFormat="1" ht="21" customHeight="1"/>
    <row r="378" s="197" customFormat="1" ht="21" customHeight="1"/>
    <row r="379" s="197" customFormat="1" ht="21" customHeight="1"/>
    <row r="380" s="197" customFormat="1" ht="21" customHeight="1"/>
    <row r="381" s="197" customFormat="1" ht="21" customHeight="1"/>
    <row r="382" s="197" customFormat="1" ht="21" customHeight="1"/>
    <row r="383" s="197" customFormat="1" ht="21" customHeight="1"/>
    <row r="384" s="197" customFormat="1" ht="21" customHeight="1"/>
    <row r="385" s="197" customFormat="1" ht="21" customHeight="1"/>
    <row r="386" s="197" customFormat="1" ht="21" customHeight="1"/>
    <row r="387" s="197" customFormat="1" ht="21" customHeight="1"/>
    <row r="388" s="197" customFormat="1" ht="21" customHeight="1"/>
    <row r="389" s="197" customFormat="1" ht="21" customHeight="1"/>
    <row r="390" s="197" customFormat="1" ht="21" customHeight="1"/>
    <row r="391" s="197" customFormat="1" ht="21" customHeight="1"/>
    <row r="392" s="197" customFormat="1" ht="21" customHeight="1"/>
    <row r="393" s="197" customFormat="1" ht="21" customHeight="1"/>
    <row r="394" s="197" customFormat="1" ht="21" customHeight="1"/>
    <row r="395" s="197" customFormat="1" ht="21" customHeight="1"/>
    <row r="396" s="197" customFormat="1" ht="21" customHeight="1"/>
    <row r="397" s="197" customFormat="1" ht="21" customHeight="1"/>
    <row r="398" s="197" customFormat="1" ht="21" customHeight="1"/>
    <row r="399" s="197" customFormat="1" ht="21" customHeight="1"/>
    <row r="400" s="197" customFormat="1" ht="21" customHeight="1"/>
    <row r="401" s="197" customFormat="1" ht="21" customHeight="1"/>
    <row r="402" s="197" customFormat="1" ht="21" customHeight="1"/>
    <row r="403" s="197" customFormat="1" ht="21" customHeight="1"/>
    <row r="404" s="197" customFormat="1" ht="21" customHeight="1"/>
    <row r="405" s="197" customFormat="1" ht="21" customHeight="1"/>
    <row r="406" s="197" customFormat="1" ht="21" customHeight="1"/>
    <row r="407" s="197" customFormat="1" ht="21" customHeight="1"/>
    <row r="408" s="197" customFormat="1" ht="21" customHeight="1"/>
    <row r="409" s="197" customFormat="1" ht="21" customHeight="1"/>
    <row r="410" s="197" customFormat="1" ht="21" customHeight="1"/>
    <row r="411" s="197" customFormat="1" ht="21" customHeight="1"/>
    <row r="412" s="197" customFormat="1" ht="21" customHeight="1"/>
    <row r="413" s="197" customFormat="1" ht="21" customHeight="1"/>
    <row r="414" s="197" customFormat="1" ht="21" customHeight="1"/>
    <row r="415" s="197" customFormat="1" ht="21" customHeight="1"/>
    <row r="416" s="197" customFormat="1" ht="21" customHeight="1"/>
    <row r="417" s="197" customFormat="1" ht="21" customHeight="1"/>
    <row r="418" s="197" customFormat="1" ht="21" customHeight="1"/>
    <row r="419" s="197" customFormat="1" ht="21" customHeight="1"/>
    <row r="420" s="197" customFormat="1" ht="21" customHeight="1"/>
    <row r="421" s="197" customFormat="1" ht="21" customHeight="1"/>
    <row r="422" s="197" customFormat="1" ht="21" customHeight="1"/>
    <row r="423" s="197" customFormat="1" ht="21" customHeight="1"/>
    <row r="424" s="197" customFormat="1" ht="21" customHeight="1"/>
    <row r="425" s="197" customFormat="1" ht="21" customHeight="1"/>
    <row r="426" s="197" customFormat="1" ht="21" customHeight="1"/>
    <row r="427" s="197" customFormat="1" ht="21" customHeight="1"/>
    <row r="428" s="197" customFormat="1" ht="21" customHeight="1"/>
    <row r="429" s="197" customFormat="1" ht="21" customHeight="1"/>
    <row r="430" s="197" customFormat="1" ht="21" customHeight="1"/>
    <row r="431" s="197" customFormat="1" ht="21" customHeight="1"/>
    <row r="432" s="197" customFormat="1" ht="21" customHeight="1"/>
    <row r="433" s="197" customFormat="1" ht="21" customHeight="1"/>
    <row r="434" s="197" customFormat="1" ht="21" customHeight="1"/>
    <row r="435" s="197" customFormat="1" ht="21" customHeight="1"/>
    <row r="436" s="197" customFormat="1" ht="21" customHeight="1"/>
    <row r="437" s="197" customFormat="1" ht="21" customHeight="1"/>
    <row r="438" s="197" customFormat="1" ht="21" customHeight="1"/>
    <row r="439" s="197" customFormat="1" ht="21" customHeight="1"/>
    <row r="440" s="197" customFormat="1" ht="21" customHeight="1"/>
    <row r="441" s="197" customFormat="1" ht="21" customHeight="1"/>
    <row r="442" s="197" customFormat="1" ht="21" customHeight="1"/>
    <row r="443" s="197" customFormat="1" ht="21" customHeight="1"/>
    <row r="444" s="197" customFormat="1" ht="21" customHeight="1"/>
    <row r="445" s="197" customFormat="1" ht="21" customHeight="1"/>
    <row r="446" s="197" customFormat="1" ht="21" customHeight="1"/>
    <row r="447" s="197" customFormat="1" ht="21" customHeight="1"/>
    <row r="448" s="197" customFormat="1" ht="21" customHeight="1"/>
    <row r="449" s="197" customFormat="1" ht="21" customHeight="1"/>
    <row r="450" s="197" customFormat="1" ht="21" customHeight="1"/>
    <row r="451" s="197" customFormat="1" ht="21" customHeight="1"/>
    <row r="452" s="197" customFormat="1" ht="21" customHeight="1"/>
    <row r="453" s="197" customFormat="1" ht="21" customHeight="1"/>
    <row r="454" s="197" customFormat="1" ht="21" customHeight="1"/>
    <row r="455" s="197" customFormat="1" ht="21" customHeight="1"/>
    <row r="456" s="197" customFormat="1" ht="21" customHeight="1"/>
    <row r="457" s="197" customFormat="1" ht="21" customHeight="1"/>
    <row r="458" s="197" customFormat="1" ht="21" customHeight="1"/>
    <row r="459" s="197" customFormat="1" ht="21" customHeight="1"/>
    <row r="460" s="197" customFormat="1" ht="21" customHeight="1"/>
    <row r="461" s="197" customFormat="1" ht="21" customHeight="1"/>
    <row r="462" s="197" customFormat="1" ht="21" customHeight="1"/>
    <row r="463" s="197" customFormat="1" ht="21" customHeight="1"/>
    <row r="464" s="197" customFormat="1" ht="21" customHeight="1"/>
    <row r="465" s="197" customFormat="1" ht="21" customHeight="1"/>
    <row r="466" s="197" customFormat="1" ht="21" customHeight="1"/>
    <row r="467" s="197" customFormat="1" ht="21" customHeight="1"/>
    <row r="468" s="197" customFormat="1" ht="21" customHeight="1"/>
    <row r="469" s="197" customFormat="1" ht="21" customHeight="1"/>
    <row r="470" s="197" customFormat="1" ht="21" customHeight="1"/>
    <row r="471" s="197" customFormat="1" ht="21" customHeight="1"/>
    <row r="472" s="197" customFormat="1" ht="21" customHeight="1"/>
    <row r="473" s="197" customFormat="1" ht="21" customHeight="1"/>
    <row r="474" s="197" customFormat="1" ht="21" customHeight="1"/>
    <row r="475" s="197" customFormat="1" ht="21" customHeight="1"/>
    <row r="476" s="197" customFormat="1" ht="21" customHeight="1"/>
    <row r="477" s="197" customFormat="1" ht="21" customHeight="1"/>
    <row r="478" s="197" customFormat="1" ht="21" customHeight="1"/>
    <row r="479" s="197" customFormat="1" ht="21" customHeight="1"/>
    <row r="480" s="197" customFormat="1" ht="21" customHeight="1"/>
    <row r="481" s="197" customFormat="1" ht="21" customHeight="1"/>
    <row r="482" s="197" customFormat="1" ht="21" customHeight="1"/>
    <row r="483" s="197" customFormat="1" ht="21" customHeight="1"/>
    <row r="484" s="197" customFormat="1" ht="21" customHeight="1"/>
    <row r="485" s="197" customFormat="1" ht="21" customHeight="1"/>
    <row r="486" s="197" customFormat="1" ht="21" customHeight="1"/>
    <row r="487" s="197" customFormat="1" ht="21" customHeight="1"/>
    <row r="488" s="197" customFormat="1" ht="21" customHeight="1"/>
    <row r="489" s="197" customFormat="1" ht="21" customHeight="1"/>
    <row r="490" s="197" customFormat="1" ht="21" customHeight="1"/>
    <row r="491" s="197" customFormat="1" ht="21" customHeight="1"/>
    <row r="492" s="197" customFormat="1" ht="21" customHeight="1"/>
    <row r="493" s="197" customFormat="1" ht="21" customHeight="1"/>
    <row r="494" s="197" customFormat="1" ht="21" customHeight="1"/>
    <row r="495" s="197" customFormat="1" ht="21" customHeight="1"/>
    <row r="496" s="197" customFormat="1" ht="21" customHeight="1"/>
    <row r="497" s="197" customFormat="1" ht="21" customHeight="1"/>
    <row r="498" s="197" customFormat="1" ht="21" customHeight="1"/>
    <row r="499" s="197" customFormat="1" ht="21" customHeight="1"/>
    <row r="500" s="197" customFormat="1" ht="21" customHeight="1"/>
    <row r="501" s="197" customFormat="1" ht="21" customHeight="1"/>
    <row r="502" s="197" customFormat="1" ht="21" customHeight="1"/>
    <row r="503" s="197" customFormat="1" ht="21" customHeight="1"/>
    <row r="504" s="197" customFormat="1" ht="21" customHeight="1"/>
    <row r="505" s="197" customFormat="1" ht="21" customHeight="1"/>
    <row r="506" s="197" customFormat="1" ht="21" customHeight="1"/>
    <row r="507" s="197" customFormat="1" ht="21" customHeight="1"/>
    <row r="508" s="197" customFormat="1" ht="21" customHeight="1"/>
    <row r="509" s="197" customFormat="1" ht="21" customHeight="1"/>
    <row r="510" s="197" customFormat="1" ht="21" customHeight="1"/>
    <row r="511" s="197" customFormat="1" ht="21" customHeight="1"/>
    <row r="512" s="197" customFormat="1" ht="21" customHeight="1"/>
    <row r="513" s="197" customFormat="1" ht="21" customHeight="1"/>
    <row r="514" s="197" customFormat="1" ht="21" customHeight="1"/>
    <row r="515" s="197" customFormat="1" ht="21" customHeight="1"/>
    <row r="516" s="197" customFormat="1" ht="21" customHeight="1"/>
    <row r="517" s="197" customFormat="1" ht="21" customHeight="1"/>
    <row r="518" s="197" customFormat="1" ht="21" customHeight="1"/>
    <row r="519" s="197" customFormat="1" ht="21" customHeight="1"/>
    <row r="520" s="197" customFormat="1" ht="21" customHeight="1"/>
    <row r="521" s="197" customFormat="1" ht="21" customHeight="1"/>
    <row r="522" s="197" customFormat="1" ht="21" customHeight="1"/>
    <row r="523" s="197" customFormat="1" ht="21" customHeight="1"/>
    <row r="524" s="197" customFormat="1" ht="21" customHeight="1"/>
    <row r="525" s="197" customFormat="1" ht="21" customHeight="1"/>
    <row r="526" s="197" customFormat="1" ht="21" customHeight="1"/>
    <row r="527" s="197" customFormat="1" ht="21" customHeight="1"/>
    <row r="528" s="197" customFormat="1" ht="21" customHeight="1"/>
    <row r="529" s="197" customFormat="1" ht="21" customHeight="1"/>
    <row r="530" s="197" customFormat="1" ht="21" customHeight="1"/>
    <row r="531" s="197" customFormat="1" ht="21" customHeight="1"/>
    <row r="532" s="197" customFormat="1" ht="21" customHeight="1"/>
    <row r="533" s="197" customFormat="1" ht="21" customHeight="1"/>
    <row r="534" s="197" customFormat="1" ht="21" customHeight="1"/>
    <row r="535" s="197" customFormat="1" ht="21" customHeight="1"/>
    <row r="536" s="197" customFormat="1" ht="21" customHeight="1"/>
    <row r="537" s="197" customFormat="1" ht="21" customHeight="1"/>
    <row r="538" s="197" customFormat="1" ht="21" customHeight="1"/>
    <row r="539" s="197" customFormat="1" ht="21" customHeight="1"/>
    <row r="540" s="197" customFormat="1" ht="21" customHeight="1"/>
    <row r="541" s="197" customFormat="1" ht="21" customHeight="1"/>
    <row r="542" s="197" customFormat="1" ht="21" customHeight="1"/>
    <row r="543" s="197" customFormat="1" ht="21" customHeight="1"/>
    <row r="544" s="197" customFormat="1" ht="21" customHeight="1"/>
    <row r="545" s="197" customFormat="1" ht="21" customHeight="1"/>
    <row r="546" s="197" customFormat="1" ht="21" customHeight="1"/>
    <row r="547" s="197" customFormat="1" ht="21" customHeight="1"/>
    <row r="548" s="197" customFormat="1" ht="21" customHeight="1"/>
    <row r="549" s="197" customFormat="1" ht="21" customHeight="1"/>
    <row r="550" s="197" customFormat="1" ht="21" customHeight="1"/>
    <row r="551" s="197" customFormat="1" ht="21" customHeight="1"/>
    <row r="552" s="197" customFormat="1" ht="21" customHeight="1"/>
    <row r="553" s="197" customFormat="1" ht="21" customHeight="1"/>
    <row r="554" s="197" customFormat="1" ht="21" customHeight="1"/>
    <row r="555" s="197" customFormat="1" ht="21" customHeight="1"/>
    <row r="556" s="197" customFormat="1" ht="21" customHeight="1"/>
    <row r="557" s="197" customFormat="1" ht="21" customHeight="1"/>
    <row r="558" s="197" customFormat="1" ht="21" customHeight="1"/>
    <row r="559" s="197" customFormat="1" ht="21" customHeight="1"/>
    <row r="560" s="197" customFormat="1" ht="21" customHeight="1"/>
    <row r="561" s="197" customFormat="1" ht="21" customHeight="1"/>
    <row r="562" s="197" customFormat="1" ht="21" customHeight="1"/>
    <row r="563" s="197" customFormat="1" ht="21" customHeight="1"/>
    <row r="564" s="197" customFormat="1" ht="21" customHeight="1"/>
    <row r="565" s="197" customFormat="1" ht="21" customHeight="1"/>
    <row r="566" s="197" customFormat="1" ht="21" customHeight="1"/>
    <row r="567" s="197" customFormat="1" ht="21" customHeight="1"/>
    <row r="568" s="197" customFormat="1" ht="21" customHeight="1"/>
    <row r="569" s="197" customFormat="1" ht="21" customHeight="1"/>
    <row r="570" s="197" customFormat="1" ht="21" customHeight="1"/>
    <row r="571" s="197" customFormat="1" ht="21" customHeight="1"/>
    <row r="572" s="197" customFormat="1" ht="21" customHeight="1"/>
    <row r="573" s="197" customFormat="1" ht="21" customHeight="1"/>
    <row r="574" s="197" customFormat="1" ht="21" customHeight="1"/>
    <row r="575" s="197" customFormat="1" ht="21" customHeight="1"/>
    <row r="576" s="197" customFormat="1" ht="21" customHeight="1"/>
    <row r="577" s="197" customFormat="1" ht="21" customHeight="1"/>
    <row r="578" s="197" customFormat="1" ht="21" customHeight="1"/>
    <row r="579" s="197" customFormat="1" ht="21" customHeight="1"/>
    <row r="580" s="197" customFormat="1" ht="21" customHeight="1"/>
    <row r="581" s="197" customFormat="1" ht="21" customHeight="1"/>
    <row r="582" s="197" customFormat="1" ht="21" customHeight="1"/>
    <row r="583" s="197" customFormat="1" ht="21" customHeight="1"/>
    <row r="584" s="197" customFormat="1" ht="21" customHeight="1"/>
    <row r="585" s="197" customFormat="1" ht="21" customHeight="1"/>
    <row r="586" s="197" customFormat="1" ht="21" customHeight="1"/>
    <row r="587" s="197" customFormat="1" ht="21" customHeight="1"/>
    <row r="588" s="197" customFormat="1" ht="21" customHeight="1"/>
    <row r="589" s="197" customFormat="1" ht="21" customHeight="1"/>
    <row r="590" s="197" customFormat="1" ht="21" customHeight="1"/>
    <row r="591" s="197" customFormat="1" ht="21" customHeight="1"/>
    <row r="592" s="197" customFormat="1" ht="21" customHeight="1"/>
    <row r="593" s="197" customFormat="1" ht="21" customHeight="1"/>
    <row r="594" s="197" customFormat="1" ht="21" customHeight="1"/>
    <row r="595" s="197" customFormat="1" ht="21" customHeight="1"/>
    <row r="596" s="197" customFormat="1" ht="21" customHeight="1"/>
    <row r="597" s="197" customFormat="1" ht="21" customHeight="1"/>
    <row r="598" s="197" customFormat="1" ht="21" customHeight="1"/>
    <row r="599" s="197" customFormat="1" ht="21" customHeight="1"/>
    <row r="600" s="197" customFormat="1" ht="21" customHeight="1"/>
    <row r="601" s="197" customFormat="1" ht="21" customHeight="1"/>
    <row r="602" s="197" customFormat="1" ht="21" customHeight="1"/>
    <row r="603" s="197" customFormat="1" ht="21" customHeight="1"/>
    <row r="604" s="197" customFormat="1" ht="21" customHeight="1"/>
    <row r="605" s="197" customFormat="1" ht="21" customHeight="1"/>
    <row r="606" s="197" customFormat="1" ht="21" customHeight="1"/>
    <row r="607" s="197" customFormat="1" ht="21" customHeight="1"/>
    <row r="608" s="197" customFormat="1" ht="21" customHeight="1"/>
    <row r="609" s="197" customFormat="1" ht="21" customHeight="1"/>
    <row r="610" s="197" customFormat="1" ht="21" customHeight="1"/>
    <row r="611" s="197" customFormat="1" ht="21" customHeight="1"/>
    <row r="612" s="197" customFormat="1" ht="21" customHeight="1"/>
    <row r="613" s="197" customFormat="1" ht="21" customHeight="1"/>
    <row r="614" s="197" customFormat="1" ht="21" customHeight="1"/>
    <row r="615" s="197" customFormat="1" ht="21" customHeight="1"/>
    <row r="616" s="197" customFormat="1" ht="21" customHeight="1"/>
    <row r="617" s="197" customFormat="1" ht="21" customHeight="1"/>
    <row r="618" s="197" customFormat="1" ht="21" customHeight="1"/>
    <row r="619" s="197" customFormat="1" ht="21" customHeight="1"/>
    <row r="620" s="197" customFormat="1" ht="21" customHeight="1"/>
    <row r="621" s="197" customFormat="1" ht="21" customHeight="1"/>
    <row r="622" s="197" customFormat="1" ht="21" customHeight="1"/>
    <row r="623" s="197" customFormat="1" ht="21" customHeight="1"/>
    <row r="624" s="197" customFormat="1" ht="21" customHeight="1"/>
    <row r="625" s="197" customFormat="1" ht="21" customHeight="1"/>
    <row r="626" s="197" customFormat="1" ht="21" customHeight="1"/>
    <row r="627" s="197" customFormat="1" ht="21" customHeight="1"/>
    <row r="628" s="197" customFormat="1" ht="21" customHeight="1"/>
    <row r="629" s="197" customFormat="1" ht="21" customHeight="1"/>
    <row r="630" s="197" customFormat="1" ht="21" customHeight="1"/>
    <row r="631" s="197" customFormat="1" ht="21" customHeight="1"/>
    <row r="632" s="197" customFormat="1" ht="21" customHeight="1"/>
    <row r="633" s="197" customFormat="1" ht="21" customHeight="1"/>
    <row r="634" s="197" customFormat="1" ht="21" customHeight="1"/>
    <row r="635" s="197" customFormat="1" ht="21" customHeight="1"/>
    <row r="636" s="197" customFormat="1" ht="21" customHeight="1"/>
    <row r="637" s="197" customFormat="1" ht="21" customHeight="1"/>
    <row r="638" s="197" customFormat="1" ht="21" customHeight="1"/>
    <row r="639" s="197" customFormat="1" ht="21" customHeight="1"/>
    <row r="640" s="197" customFormat="1" ht="21" customHeight="1"/>
    <row r="641" s="197" customFormat="1" ht="21" customHeight="1"/>
    <row r="642" s="197" customFormat="1" ht="21" customHeight="1"/>
    <row r="643" s="197" customFormat="1" ht="21" customHeight="1"/>
    <row r="644" s="197" customFormat="1" ht="21" customHeight="1"/>
    <row r="645" s="197" customFormat="1" ht="21" customHeight="1"/>
    <row r="646" s="197" customFormat="1" ht="21" customHeight="1"/>
    <row r="647" s="197" customFormat="1" ht="21" customHeight="1"/>
    <row r="648" s="197" customFormat="1" ht="21" customHeight="1"/>
    <row r="649" s="197" customFormat="1" ht="21" customHeight="1"/>
    <row r="650" s="197" customFormat="1" ht="21" customHeight="1"/>
    <row r="651" s="197" customFormat="1" ht="21" customHeight="1"/>
    <row r="652" s="197" customFormat="1" ht="21" customHeight="1"/>
    <row r="653" s="197" customFormat="1" ht="21" customHeight="1"/>
    <row r="654" s="197" customFormat="1" ht="21" customHeight="1"/>
    <row r="655" s="197" customFormat="1" ht="21" customHeight="1"/>
    <row r="656" s="197" customFormat="1" ht="21" customHeight="1"/>
    <row r="657" s="197" customFormat="1" ht="21" customHeight="1"/>
    <row r="658" s="197" customFormat="1" ht="21" customHeight="1"/>
    <row r="659" s="197" customFormat="1" ht="21" customHeight="1"/>
    <row r="660" s="197" customFormat="1" ht="21" customHeight="1"/>
    <row r="661" s="197" customFormat="1" ht="21" customHeight="1"/>
    <row r="662" s="197" customFormat="1" ht="21" customHeight="1"/>
    <row r="663" s="197" customFormat="1" ht="21" customHeight="1"/>
    <row r="664" s="197" customFormat="1" ht="21" customHeight="1"/>
    <row r="665" s="197" customFormat="1" ht="21" customHeight="1"/>
    <row r="666" s="197" customFormat="1" ht="21" customHeight="1"/>
    <row r="667" s="197" customFormat="1" ht="21" customHeight="1"/>
    <row r="668" s="197" customFormat="1" ht="21" customHeight="1"/>
    <row r="669" s="197" customFormat="1" ht="21" customHeight="1"/>
    <row r="670" s="197" customFormat="1" ht="21" customHeight="1"/>
    <row r="671" s="197" customFormat="1" ht="21" customHeight="1"/>
    <row r="672" s="197" customFormat="1" ht="21" customHeight="1"/>
    <row r="673" s="197" customFormat="1" ht="21" customHeight="1"/>
    <row r="674" s="197" customFormat="1" ht="21" customHeight="1"/>
    <row r="675" s="197" customFormat="1" ht="21" customHeight="1"/>
    <row r="676" s="197" customFormat="1" ht="21" customHeight="1"/>
    <row r="677" s="197" customFormat="1" ht="21" customHeight="1"/>
    <row r="678" s="197" customFormat="1" ht="21" customHeight="1"/>
    <row r="679" s="197" customFormat="1" ht="21" customHeight="1"/>
    <row r="680" s="197" customFormat="1" ht="21" customHeight="1"/>
    <row r="681" s="197" customFormat="1" ht="21" customHeight="1"/>
    <row r="682" s="197" customFormat="1" ht="21" customHeight="1"/>
    <row r="683" s="197" customFormat="1" ht="21" customHeight="1"/>
    <row r="684" s="197" customFormat="1" ht="21" customHeight="1"/>
    <row r="685" s="197" customFormat="1" ht="21" customHeight="1"/>
    <row r="686" s="197" customFormat="1" ht="21" customHeight="1"/>
    <row r="687" s="197" customFormat="1" ht="21" customHeight="1"/>
    <row r="688" s="197" customFormat="1" ht="21" customHeight="1"/>
    <row r="689" s="197" customFormat="1" ht="21" customHeight="1"/>
    <row r="690" s="197" customFormat="1" ht="21" customHeight="1"/>
    <row r="691" s="197" customFormat="1" ht="21" customHeight="1"/>
    <row r="692" s="197" customFormat="1" ht="21" customHeight="1"/>
    <row r="693" s="197" customFormat="1" ht="21" customHeight="1"/>
    <row r="694" s="197" customFormat="1" ht="21" customHeight="1"/>
    <row r="695" s="197" customFormat="1" ht="21" customHeight="1"/>
    <row r="696" s="197" customFormat="1" ht="21" customHeight="1"/>
    <row r="697" s="197" customFormat="1" ht="21" customHeight="1"/>
    <row r="698" s="197" customFormat="1" ht="21" customHeight="1"/>
    <row r="699" s="197" customFormat="1" ht="21" customHeight="1"/>
    <row r="700" s="197" customFormat="1" ht="21" customHeight="1"/>
    <row r="701" s="197" customFormat="1" ht="21" customHeight="1"/>
    <row r="702" s="197" customFormat="1" ht="21" customHeight="1"/>
    <row r="703" s="197" customFormat="1" ht="21" customHeight="1"/>
    <row r="704" s="197" customFormat="1" ht="21" customHeight="1"/>
    <row r="705" s="197" customFormat="1" ht="21" customHeight="1"/>
    <row r="706" s="197" customFormat="1" ht="21" customHeight="1"/>
    <row r="707" s="197" customFormat="1" ht="21" customHeight="1"/>
    <row r="708" s="197" customFormat="1" ht="21" customHeight="1"/>
    <row r="709" s="197" customFormat="1" ht="21" customHeight="1"/>
    <row r="710" s="197" customFormat="1" ht="21" customHeight="1"/>
    <row r="711" s="197" customFormat="1" ht="21" customHeight="1"/>
    <row r="712" s="197" customFormat="1" ht="21" customHeight="1"/>
    <row r="713" s="197" customFormat="1" ht="21" customHeight="1"/>
    <row r="714" s="197" customFormat="1" ht="21" customHeight="1"/>
    <row r="715" s="197" customFormat="1" ht="21" customHeight="1"/>
    <row r="716" s="197" customFormat="1" ht="21" customHeight="1"/>
    <row r="717" s="197" customFormat="1" ht="21" customHeight="1"/>
    <row r="718" s="197" customFormat="1" ht="21" customHeight="1"/>
    <row r="719" s="197" customFormat="1" ht="21" customHeight="1"/>
    <row r="720" s="197" customFormat="1" ht="21" customHeight="1"/>
    <row r="721" s="197" customFormat="1" ht="21" customHeight="1"/>
    <row r="722" s="197" customFormat="1" ht="21" customHeight="1"/>
    <row r="723" s="197" customFormat="1" ht="21" customHeight="1"/>
    <row r="724" s="197" customFormat="1" ht="21" customHeight="1"/>
    <row r="725" s="197" customFormat="1" ht="21" customHeight="1"/>
    <row r="726" s="197" customFormat="1" ht="21" customHeight="1"/>
    <row r="727" s="197" customFormat="1" ht="21" customHeight="1"/>
    <row r="728" s="197" customFormat="1" ht="21" customHeight="1"/>
    <row r="729" s="197" customFormat="1" ht="21" customHeight="1"/>
    <row r="730" s="197" customFormat="1" ht="21" customHeight="1"/>
    <row r="731" s="197" customFormat="1" ht="21" customHeight="1"/>
    <row r="732" s="197" customFormat="1" ht="21" customHeight="1"/>
    <row r="733" s="197" customFormat="1" ht="21" customHeight="1"/>
    <row r="734" s="197" customFormat="1" ht="21" customHeight="1"/>
    <row r="735" s="197" customFormat="1" ht="21" customHeight="1"/>
    <row r="736" s="197" customFormat="1" ht="21" customHeight="1"/>
    <row r="737" s="197" customFormat="1" ht="21" customHeight="1"/>
    <row r="738" s="197" customFormat="1" ht="21" customHeight="1"/>
    <row r="739" s="197" customFormat="1" ht="21" customHeight="1"/>
    <row r="740" s="197" customFormat="1" ht="21" customHeight="1"/>
    <row r="741" s="197" customFormat="1" ht="21" customHeight="1"/>
    <row r="742" s="197" customFormat="1" ht="21" customHeight="1"/>
    <row r="743" s="197" customFormat="1" ht="21" customHeight="1"/>
    <row r="744" s="197" customFormat="1" ht="21" customHeight="1"/>
    <row r="745" s="197" customFormat="1" ht="21" customHeight="1"/>
    <row r="746" s="197" customFormat="1" ht="21" customHeight="1"/>
    <row r="747" s="197" customFormat="1" ht="21" customHeight="1"/>
    <row r="748" s="197" customFormat="1" ht="21" customHeight="1"/>
    <row r="749" s="197" customFormat="1" ht="21" customHeight="1"/>
    <row r="750" s="197" customFormat="1" ht="21" customHeight="1"/>
    <row r="751" s="197" customFormat="1" ht="21" customHeight="1"/>
    <row r="752" s="197" customFormat="1" ht="21" customHeight="1"/>
    <row r="753" s="197" customFormat="1" ht="21" customHeight="1"/>
    <row r="754" s="197" customFormat="1" ht="21" customHeight="1"/>
    <row r="755" s="197" customFormat="1" ht="21" customHeight="1"/>
    <row r="756" s="197" customFormat="1" ht="21" customHeight="1"/>
    <row r="757" s="197" customFormat="1" ht="21" customHeight="1"/>
    <row r="758" s="197" customFormat="1" ht="21" customHeight="1"/>
    <row r="759" s="197" customFormat="1" ht="21" customHeight="1"/>
    <row r="760" s="197" customFormat="1" ht="21" customHeight="1"/>
    <row r="761" s="197" customFormat="1" ht="21" customHeight="1"/>
    <row r="762" s="197" customFormat="1" ht="21" customHeight="1"/>
    <row r="763" s="197" customFormat="1" ht="21" customHeight="1"/>
    <row r="764" s="197" customFormat="1" ht="21" customHeight="1"/>
    <row r="765" s="197" customFormat="1" ht="21" customHeight="1"/>
    <row r="766" s="197" customFormat="1" ht="21" customHeight="1"/>
    <row r="767" s="197" customFormat="1" ht="21" customHeight="1"/>
    <row r="768" s="197" customFormat="1" ht="21" customHeight="1"/>
    <row r="769" s="197" customFormat="1" ht="21" customHeight="1"/>
    <row r="770" s="197" customFormat="1" ht="21" customHeight="1"/>
    <row r="771" s="197" customFormat="1" ht="21" customHeight="1"/>
    <row r="772" s="197" customFormat="1" ht="21" customHeight="1"/>
    <row r="773" s="197" customFormat="1" ht="21" customHeight="1"/>
    <row r="774" s="197" customFormat="1" ht="21" customHeight="1"/>
    <row r="775" s="197" customFormat="1" ht="21" customHeight="1"/>
    <row r="776" s="197" customFormat="1" ht="21" customHeight="1"/>
    <row r="777" s="197" customFormat="1" ht="21" customHeight="1"/>
    <row r="778" s="197" customFormat="1" ht="21" customHeight="1"/>
    <row r="779" s="197" customFormat="1" ht="21" customHeight="1"/>
    <row r="780" s="197" customFormat="1" ht="21" customHeight="1"/>
    <row r="781" s="197" customFormat="1" ht="21" customHeight="1"/>
    <row r="782" s="197" customFormat="1" ht="21" customHeight="1"/>
    <row r="783" s="197" customFormat="1" ht="21" customHeight="1"/>
    <row r="784" s="197" customFormat="1" ht="21" customHeight="1"/>
    <row r="785" s="197" customFormat="1" ht="21" customHeight="1"/>
    <row r="786" s="197" customFormat="1" ht="21" customHeight="1"/>
    <row r="787" s="197" customFormat="1" ht="21" customHeight="1"/>
    <row r="788" s="197" customFormat="1" ht="21" customHeight="1"/>
    <row r="789" s="197" customFormat="1" ht="21" customHeight="1"/>
    <row r="790" s="197" customFormat="1" ht="21" customHeight="1"/>
    <row r="791" s="197" customFormat="1" ht="21" customHeight="1"/>
    <row r="792" s="197" customFormat="1" ht="21" customHeight="1"/>
    <row r="793" s="197" customFormat="1" ht="21" customHeight="1"/>
    <row r="794" s="197" customFormat="1" ht="21" customHeight="1"/>
    <row r="795" s="197" customFormat="1" ht="21" customHeight="1"/>
    <row r="796" s="197" customFormat="1" ht="21" customHeight="1"/>
    <row r="797" s="197" customFormat="1" ht="21" customHeight="1"/>
    <row r="798" s="197" customFormat="1" ht="21" customHeight="1"/>
    <row r="799" s="197" customFormat="1" ht="21" customHeight="1"/>
    <row r="800" s="197" customFormat="1" ht="21" customHeight="1"/>
    <row r="801" s="197" customFormat="1" ht="21" customHeight="1"/>
    <row r="802" s="197" customFormat="1" ht="21" customHeight="1"/>
    <row r="803" s="197" customFormat="1" ht="21" customHeight="1"/>
    <row r="804" s="197" customFormat="1" ht="21" customHeight="1"/>
    <row r="805" s="197" customFormat="1" ht="21" customHeight="1"/>
    <row r="806" s="197" customFormat="1" ht="21" customHeight="1"/>
    <row r="807" s="197" customFormat="1" ht="21" customHeight="1"/>
    <row r="808" s="197" customFormat="1" ht="21" customHeight="1"/>
    <row r="809" s="197" customFormat="1" ht="21" customHeight="1"/>
    <row r="810" s="197" customFormat="1" ht="21" customHeight="1"/>
    <row r="811" s="197" customFormat="1" ht="21" customHeight="1"/>
    <row r="812" s="197" customFormat="1" ht="21" customHeight="1"/>
    <row r="813" s="197" customFormat="1" ht="21" customHeight="1"/>
    <row r="814" s="197" customFormat="1" ht="21" customHeight="1"/>
    <row r="815" s="197" customFormat="1" ht="21" customHeight="1"/>
    <row r="816" s="197" customFormat="1" ht="21" customHeight="1"/>
    <row r="817" s="197" customFormat="1" ht="21" customHeight="1"/>
    <row r="818" s="197" customFormat="1" ht="21" customHeight="1"/>
    <row r="819" s="197" customFormat="1" ht="21" customHeight="1"/>
    <row r="820" s="197" customFormat="1" ht="21" customHeight="1"/>
    <row r="821" s="197" customFormat="1" ht="21" customHeight="1"/>
    <row r="822" s="197" customFormat="1" ht="21" customHeight="1"/>
    <row r="823" s="197" customFormat="1" ht="21" customHeight="1"/>
    <row r="824" s="197" customFormat="1" ht="21" customHeight="1"/>
    <row r="825" s="197" customFormat="1" ht="21" customHeight="1"/>
    <row r="826" s="197" customFormat="1" ht="21" customHeight="1"/>
    <row r="827" s="197" customFormat="1" ht="21" customHeight="1"/>
    <row r="828" s="197" customFormat="1" ht="21" customHeight="1"/>
    <row r="829" s="197" customFormat="1" ht="21" customHeight="1"/>
    <row r="830" s="197" customFormat="1" ht="21" customHeight="1"/>
    <row r="831" s="197" customFormat="1" ht="21" customHeight="1"/>
    <row r="832" s="197" customFormat="1" ht="21" customHeight="1"/>
    <row r="833" s="197" customFormat="1" ht="21" customHeight="1"/>
    <row r="834" s="197" customFormat="1" ht="21" customHeight="1"/>
    <row r="835" s="197" customFormat="1" ht="21" customHeight="1"/>
    <row r="836" s="197" customFormat="1" ht="21" customHeight="1"/>
    <row r="837" s="197" customFormat="1" ht="21" customHeight="1"/>
    <row r="838" s="197" customFormat="1" ht="21" customHeight="1"/>
    <row r="839" s="197" customFormat="1" ht="21" customHeight="1"/>
    <row r="840" s="197" customFormat="1" ht="21" customHeight="1"/>
    <row r="841" s="197" customFormat="1" ht="21" customHeight="1"/>
    <row r="842" s="197" customFormat="1" ht="21" customHeight="1"/>
    <row r="843" s="197" customFormat="1" ht="21" customHeight="1"/>
    <row r="844" s="197" customFormat="1" ht="21" customHeight="1"/>
    <row r="845" s="197" customFormat="1" ht="21" customHeight="1"/>
    <row r="846" s="197" customFormat="1" ht="21" customHeight="1"/>
    <row r="847" s="197" customFormat="1" ht="21" customHeight="1"/>
    <row r="848" s="197" customFormat="1" ht="21" customHeight="1"/>
    <row r="849" s="197" customFormat="1" ht="21" customHeight="1"/>
    <row r="850" s="197" customFormat="1" ht="21" customHeight="1"/>
    <row r="851" s="197" customFormat="1" ht="21" customHeight="1"/>
    <row r="852" s="197" customFormat="1" ht="21" customHeight="1"/>
    <row r="853" s="197" customFormat="1" ht="21" customHeight="1"/>
    <row r="854" s="197" customFormat="1" ht="21" customHeight="1"/>
    <row r="855" s="197" customFormat="1" ht="21" customHeight="1"/>
    <row r="856" s="197" customFormat="1" ht="21" customHeight="1"/>
    <row r="857" s="197" customFormat="1" ht="21" customHeight="1"/>
    <row r="858" s="197" customFormat="1" ht="21" customHeight="1"/>
    <row r="859" s="197" customFormat="1" ht="21" customHeight="1"/>
    <row r="860" s="197" customFormat="1" ht="21" customHeight="1"/>
    <row r="861" s="197" customFormat="1" ht="21" customHeight="1"/>
    <row r="862" s="197" customFormat="1" ht="21" customHeight="1"/>
    <row r="863" s="197" customFormat="1" ht="21" customHeight="1"/>
    <row r="864" s="197" customFormat="1" ht="21" customHeight="1"/>
    <row r="865" s="197" customFormat="1" ht="21" customHeight="1"/>
    <row r="866" s="197" customFormat="1" ht="21" customHeight="1"/>
    <row r="867" s="197" customFormat="1" ht="21" customHeight="1"/>
    <row r="868" s="197" customFormat="1" ht="21" customHeight="1"/>
    <row r="869" s="197" customFormat="1" ht="21" customHeight="1"/>
    <row r="870" s="197" customFormat="1" ht="21" customHeight="1"/>
    <row r="871" s="197" customFormat="1" ht="21" customHeight="1"/>
    <row r="872" s="197" customFormat="1" ht="21" customHeight="1"/>
    <row r="873" s="197" customFormat="1" ht="21" customHeight="1"/>
    <row r="874" s="197" customFormat="1" ht="21" customHeight="1"/>
    <row r="875" s="197" customFormat="1" ht="21" customHeight="1"/>
    <row r="876" s="197" customFormat="1" ht="21" customHeight="1"/>
    <row r="877" s="197" customFormat="1" ht="21" customHeight="1"/>
    <row r="878" s="197" customFormat="1" ht="21" customHeight="1"/>
    <row r="879" s="197" customFormat="1" ht="21" customHeight="1"/>
    <row r="880" s="197" customFormat="1" ht="21" customHeight="1"/>
    <row r="881" s="197" customFormat="1" ht="21" customHeight="1"/>
    <row r="882" s="197" customFormat="1" ht="21" customHeight="1"/>
    <row r="883" s="197" customFormat="1" ht="21" customHeight="1"/>
    <row r="884" s="197" customFormat="1" ht="21" customHeight="1"/>
    <row r="885" s="197" customFormat="1" ht="21" customHeight="1"/>
    <row r="886" s="197" customFormat="1" ht="21" customHeight="1"/>
    <row r="887" s="197" customFormat="1" ht="21" customHeight="1"/>
    <row r="888" s="197" customFormat="1" ht="21" customHeight="1"/>
    <row r="889" s="197" customFormat="1" ht="21" customHeight="1"/>
    <row r="890" s="197" customFormat="1" ht="21" customHeight="1"/>
    <row r="891" s="197" customFormat="1" ht="21" customHeight="1"/>
    <row r="892" s="197" customFormat="1" ht="21" customHeight="1"/>
    <row r="893" s="197" customFormat="1" ht="21" customHeight="1"/>
    <row r="894" s="197" customFormat="1" ht="21" customHeight="1"/>
    <row r="895" s="197" customFormat="1" ht="21" customHeight="1"/>
    <row r="896" s="197" customFormat="1" ht="21" customHeight="1"/>
    <row r="897" s="197" customFormat="1" ht="21" customHeight="1"/>
    <row r="898" s="197" customFormat="1" ht="21" customHeight="1"/>
    <row r="899" s="197" customFormat="1" ht="21" customHeight="1"/>
    <row r="900" s="197" customFormat="1" ht="21" customHeight="1"/>
    <row r="901" s="197" customFormat="1" ht="21" customHeight="1"/>
    <row r="902" s="197" customFormat="1" ht="21" customHeight="1"/>
    <row r="903" s="197" customFormat="1" ht="21" customHeight="1"/>
    <row r="904" s="197" customFormat="1" ht="21" customHeight="1"/>
    <row r="905" s="197" customFormat="1" ht="21" customHeight="1"/>
    <row r="906" s="197" customFormat="1" ht="21" customHeight="1"/>
    <row r="907" s="197" customFormat="1" ht="21" customHeight="1"/>
    <row r="908" s="197" customFormat="1" ht="21" customHeight="1"/>
    <row r="909" s="197" customFormat="1" ht="21" customHeight="1"/>
    <row r="910" s="197" customFormat="1" ht="21" customHeight="1"/>
    <row r="911" s="197" customFormat="1" ht="21" customHeight="1"/>
    <row r="912" s="197" customFormat="1" ht="21" customHeight="1"/>
    <row r="913" s="197" customFormat="1" ht="21" customHeight="1"/>
    <row r="914" s="197" customFormat="1" ht="21" customHeight="1"/>
    <row r="915" s="197" customFormat="1" ht="21" customHeight="1"/>
    <row r="916" s="197" customFormat="1" ht="21" customHeight="1"/>
    <row r="917" s="197" customFormat="1" ht="21" customHeight="1"/>
    <row r="918" s="197" customFormat="1" ht="21" customHeight="1"/>
    <row r="919" s="197" customFormat="1" ht="21" customHeight="1"/>
    <row r="920" s="197" customFormat="1" ht="21" customHeight="1"/>
    <row r="921" s="197" customFormat="1" ht="21" customHeight="1"/>
    <row r="922" s="197" customFormat="1" ht="21" customHeight="1"/>
    <row r="923" s="197" customFormat="1" ht="21" customHeight="1"/>
    <row r="924" s="197" customFormat="1" ht="21" customHeight="1"/>
    <row r="925" s="197" customFormat="1" ht="21" customHeight="1"/>
    <row r="926" s="197" customFormat="1" ht="21" customHeight="1"/>
    <row r="927" s="197" customFormat="1" ht="21" customHeight="1"/>
    <row r="928" s="197" customFormat="1" ht="21" customHeight="1"/>
    <row r="929" s="197" customFormat="1" ht="21" customHeight="1"/>
    <row r="930" s="197" customFormat="1" ht="21" customHeight="1"/>
    <row r="931" s="197" customFormat="1" ht="21" customHeight="1"/>
    <row r="932" s="197" customFormat="1" ht="21" customHeight="1"/>
    <row r="933" s="197" customFormat="1" ht="21" customHeight="1"/>
    <row r="934" s="197" customFormat="1" ht="21" customHeight="1"/>
    <row r="935" s="197" customFormat="1" ht="21" customHeight="1"/>
    <row r="936" s="197" customFormat="1" ht="21" customHeight="1"/>
    <row r="937" s="197" customFormat="1" ht="21" customHeight="1"/>
    <row r="938" s="197" customFormat="1" ht="21" customHeight="1"/>
    <row r="939" s="197" customFormat="1" ht="21" customHeight="1"/>
    <row r="940" s="197" customFormat="1" ht="21" customHeight="1"/>
    <row r="941" s="197" customFormat="1" ht="21" customHeight="1"/>
    <row r="942" s="197" customFormat="1" ht="21" customHeight="1"/>
    <row r="943" s="197" customFormat="1" ht="21" customHeight="1"/>
    <row r="944" s="197" customFormat="1" ht="21" customHeight="1"/>
    <row r="945" s="197" customFormat="1" ht="21" customHeight="1"/>
    <row r="946" s="197" customFormat="1" ht="21" customHeight="1"/>
    <row r="947" s="197" customFormat="1" ht="21" customHeight="1"/>
    <row r="948" s="197" customFormat="1" ht="21" customHeight="1"/>
    <row r="949" s="197" customFormat="1" ht="21" customHeight="1"/>
    <row r="950" s="197" customFormat="1" ht="21" customHeight="1"/>
    <row r="951" s="197" customFormat="1" ht="21" customHeight="1"/>
    <row r="952" s="197" customFormat="1" ht="21" customHeight="1"/>
    <row r="953" s="197" customFormat="1" ht="21" customHeight="1"/>
    <row r="954" s="197" customFormat="1" ht="21" customHeight="1"/>
    <row r="955" s="197" customFormat="1" ht="21" customHeight="1"/>
    <row r="956" s="197" customFormat="1" ht="21" customHeight="1"/>
    <row r="957" s="197" customFormat="1" ht="21" customHeight="1"/>
    <row r="958" s="197" customFormat="1" ht="21" customHeight="1"/>
    <row r="959" s="197" customFormat="1" ht="21" customHeight="1"/>
    <row r="960" s="197" customFormat="1" ht="21" customHeight="1"/>
    <row r="961" s="197" customFormat="1" ht="21" customHeight="1"/>
    <row r="962" s="197" customFormat="1" ht="21" customHeight="1"/>
    <row r="963" s="197" customFormat="1" ht="21" customHeight="1"/>
    <row r="964" s="197" customFormat="1" ht="21" customHeight="1"/>
    <row r="965" s="197" customFormat="1" ht="21" customHeight="1"/>
    <row r="966" s="197" customFormat="1" ht="21" customHeight="1"/>
    <row r="967" s="197" customFormat="1" ht="21" customHeight="1"/>
    <row r="968" s="197" customFormat="1" ht="21" customHeight="1"/>
    <row r="969" s="197" customFormat="1" ht="21" customHeight="1"/>
    <row r="970" s="197" customFormat="1" ht="21" customHeight="1"/>
    <row r="971" s="197" customFormat="1" ht="21" customHeight="1"/>
    <row r="972" s="197" customFormat="1" ht="21" customHeight="1"/>
    <row r="973" s="197" customFormat="1" ht="21" customHeight="1"/>
    <row r="974" s="197" customFormat="1" ht="21" customHeight="1"/>
    <row r="975" s="197" customFormat="1" ht="21" customHeight="1"/>
    <row r="976" s="197" customFormat="1" ht="21" customHeight="1"/>
    <row r="977" s="197" customFormat="1" ht="21" customHeight="1"/>
    <row r="978" s="197" customFormat="1" ht="21" customHeight="1"/>
    <row r="979" s="197" customFormat="1" ht="21" customHeight="1"/>
    <row r="980" s="197" customFormat="1" ht="21" customHeight="1"/>
    <row r="981" s="197" customFormat="1" ht="21" customHeight="1"/>
    <row r="982" s="197" customFormat="1" ht="21" customHeight="1"/>
    <row r="983" s="197" customFormat="1" ht="21" customHeight="1"/>
    <row r="984" s="197" customFormat="1" ht="21" customHeight="1"/>
    <row r="985" s="197" customFormat="1" ht="21" customHeight="1"/>
    <row r="986" s="197" customFormat="1" ht="21" customHeight="1"/>
    <row r="987" s="197" customFormat="1" ht="21" customHeight="1"/>
    <row r="988" s="197" customFormat="1" ht="21" customHeight="1"/>
    <row r="989" s="197" customFormat="1" ht="21" customHeight="1"/>
    <row r="990" s="197" customFormat="1" ht="21" customHeight="1"/>
    <row r="991" s="197" customFormat="1" ht="21" customHeight="1"/>
    <row r="992" s="197" customFormat="1" ht="21" customHeight="1"/>
    <row r="993" s="197" customFormat="1" ht="21" customHeight="1"/>
    <row r="994" s="197" customFormat="1" ht="21" customHeight="1"/>
    <row r="995" s="197" customFormat="1" ht="21" customHeight="1"/>
    <row r="996" s="197" customFormat="1" ht="21" customHeight="1"/>
    <row r="997" s="197" customFormat="1" ht="21" customHeight="1"/>
    <row r="998" s="197" customFormat="1" ht="21" customHeight="1"/>
    <row r="999" s="197" customFormat="1" ht="21" customHeight="1"/>
    <row r="1000" s="197" customFormat="1" ht="21" customHeight="1"/>
    <row r="1001" s="197" customFormat="1" ht="21" customHeight="1"/>
    <row r="1002" s="197" customFormat="1" ht="21" customHeight="1"/>
    <row r="1003" s="197" customFormat="1" ht="21" customHeight="1"/>
    <row r="1004" s="197" customFormat="1" ht="21" customHeight="1"/>
    <row r="1005" s="197" customFormat="1" ht="21" customHeight="1"/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B23"/>
  <sheetViews>
    <sheetView showZeros="0" workbookViewId="0" topLeftCell="A1">
      <pane xSplit="1" ySplit="4" topLeftCell="B5" activePane="bottomRight" state="frozen"/>
      <selection pane="bottomRight" activeCell="A1" sqref="A1"/>
    </sheetView>
  </sheetViews>
  <sheetFormatPr defaultColWidth="8.75390625" defaultRowHeight="21" customHeight="1"/>
  <cols>
    <col min="1" max="1" width="44.00390625" style="199" customWidth="1"/>
    <col min="2" max="2" width="28.25390625" style="199" customWidth="1"/>
    <col min="3" max="27" width="9.00390625" style="199" bestFit="1" customWidth="1"/>
    <col min="28" max="16384" width="8.75390625" style="199" customWidth="1"/>
  </cols>
  <sheetData>
    <row r="1" s="195" customFormat="1" ht="19.5" customHeight="1">
      <c r="A1" s="85" t="s">
        <v>822</v>
      </c>
    </row>
    <row r="2" spans="1:2" s="196" customFormat="1" ht="48.75" customHeight="1">
      <c r="A2" s="200" t="s">
        <v>823</v>
      </c>
      <c r="B2" s="200"/>
    </row>
    <row r="3" s="197" customFormat="1" ht="21" customHeight="1">
      <c r="A3" s="201"/>
    </row>
    <row r="4" spans="1:2" s="198" customFormat="1" ht="26.25" customHeight="1">
      <c r="A4" s="176" t="s">
        <v>79</v>
      </c>
      <c r="B4" s="190" t="s">
        <v>94</v>
      </c>
    </row>
    <row r="5" spans="1:2" s="197" customFormat="1" ht="26.25" customHeight="1">
      <c r="A5" s="202" t="s">
        <v>774</v>
      </c>
      <c r="B5" s="203"/>
    </row>
    <row r="6" spans="1:2" s="197" customFormat="1" ht="26.25" customHeight="1">
      <c r="A6" s="204" t="s">
        <v>789</v>
      </c>
      <c r="B6" s="203"/>
    </row>
    <row r="7" spans="1:2" s="197" customFormat="1" ht="26.25" customHeight="1">
      <c r="A7" s="204" t="s">
        <v>791</v>
      </c>
      <c r="B7" s="203"/>
    </row>
    <row r="8" spans="1:2" s="197" customFormat="1" ht="26.25" customHeight="1">
      <c r="A8" s="204" t="s">
        <v>793</v>
      </c>
      <c r="B8" s="203"/>
    </row>
    <row r="9" spans="1:2" s="197" customFormat="1" ht="26.25" customHeight="1">
      <c r="A9" s="204" t="s">
        <v>795</v>
      </c>
      <c r="B9" s="203"/>
    </row>
    <row r="10" spans="1:2" s="197" customFormat="1" ht="26.25" customHeight="1">
      <c r="A10" s="204" t="s">
        <v>797</v>
      </c>
      <c r="B10" s="203"/>
    </row>
    <row r="11" spans="1:2" s="197" customFormat="1" ht="26.25" customHeight="1">
      <c r="A11" s="204" t="s">
        <v>776</v>
      </c>
      <c r="B11" s="203"/>
    </row>
    <row r="12" spans="1:2" s="197" customFormat="1" ht="26.25" customHeight="1">
      <c r="A12" s="204" t="s">
        <v>800</v>
      </c>
      <c r="B12" s="203"/>
    </row>
    <row r="13" spans="1:2" s="197" customFormat="1" ht="26.25" customHeight="1">
      <c r="A13" s="204" t="s">
        <v>802</v>
      </c>
      <c r="B13" s="203"/>
    </row>
    <row r="14" spans="1:2" s="197" customFormat="1" ht="26.25" customHeight="1">
      <c r="A14" s="204" t="s">
        <v>804</v>
      </c>
      <c r="B14" s="203"/>
    </row>
    <row r="15" spans="1:2" s="197" customFormat="1" ht="26.25" customHeight="1">
      <c r="A15" s="204" t="s">
        <v>806</v>
      </c>
      <c r="B15" s="203"/>
    </row>
    <row r="16" spans="1:2" s="197" customFormat="1" ht="26.25" customHeight="1">
      <c r="A16" s="204" t="s">
        <v>808</v>
      </c>
      <c r="B16" s="203"/>
    </row>
    <row r="17" spans="1:2" s="197" customFormat="1" ht="26.25" customHeight="1">
      <c r="A17" s="204" t="s">
        <v>810</v>
      </c>
      <c r="B17" s="203"/>
    </row>
    <row r="18" spans="1:2" s="197" customFormat="1" ht="26.25" customHeight="1">
      <c r="A18" s="204" t="s">
        <v>812</v>
      </c>
      <c r="B18" s="203"/>
    </row>
    <row r="19" spans="1:2" s="197" customFormat="1" ht="26.25" customHeight="1">
      <c r="A19" s="204" t="s">
        <v>814</v>
      </c>
      <c r="B19" s="203"/>
    </row>
    <row r="20" spans="1:2" s="197" customFormat="1" ht="26.25" customHeight="1">
      <c r="A20" s="204" t="s">
        <v>814</v>
      </c>
      <c r="B20" s="203"/>
    </row>
    <row r="21" spans="1:2" s="197" customFormat="1" ht="26.25" customHeight="1">
      <c r="A21" s="204" t="s">
        <v>651</v>
      </c>
      <c r="B21" s="203"/>
    </row>
    <row r="22" spans="1:2" s="197" customFormat="1" ht="26.25" customHeight="1">
      <c r="A22" s="204" t="s">
        <v>59</v>
      </c>
      <c r="B22" s="203"/>
    </row>
    <row r="23" spans="1:2" s="197" customFormat="1" ht="26.25" customHeight="1">
      <c r="A23" s="203" t="s">
        <v>71</v>
      </c>
      <c r="B23" s="203"/>
    </row>
    <row r="24" s="197" customFormat="1" ht="21" customHeight="1"/>
    <row r="25" s="197" customFormat="1" ht="21" customHeight="1"/>
    <row r="26" s="197" customFormat="1" ht="21" customHeight="1"/>
    <row r="27" s="197" customFormat="1" ht="21" customHeight="1"/>
    <row r="28" s="197" customFormat="1" ht="21" customHeight="1"/>
    <row r="29" s="197" customFormat="1" ht="21" customHeight="1"/>
    <row r="30" s="197" customFormat="1" ht="21" customHeight="1"/>
    <row r="31" s="197" customFormat="1" ht="21" customHeight="1"/>
    <row r="32" s="197" customFormat="1" ht="21" customHeight="1"/>
    <row r="33" s="197" customFormat="1" ht="21" customHeight="1"/>
    <row r="34" s="197" customFormat="1" ht="21" customHeight="1"/>
    <row r="35" s="197" customFormat="1" ht="21" customHeight="1"/>
    <row r="36" s="197" customFormat="1" ht="21" customHeight="1"/>
    <row r="37" s="197" customFormat="1" ht="21" customHeight="1"/>
    <row r="38" s="197" customFormat="1" ht="21" customHeight="1"/>
    <row r="39" s="197" customFormat="1" ht="21" customHeight="1"/>
    <row r="40" s="197" customFormat="1" ht="21" customHeight="1"/>
    <row r="41" s="197" customFormat="1" ht="21" customHeight="1"/>
    <row r="42" s="197" customFormat="1" ht="21" customHeight="1"/>
    <row r="43" s="197" customFormat="1" ht="21" customHeight="1"/>
    <row r="44" s="197" customFormat="1" ht="21" customHeight="1"/>
    <row r="45" s="197" customFormat="1" ht="21" customHeight="1"/>
    <row r="46" s="197" customFormat="1" ht="21" customHeight="1"/>
    <row r="47" s="197" customFormat="1" ht="21" customHeight="1"/>
    <row r="48" s="197" customFormat="1" ht="21" customHeight="1"/>
    <row r="49" s="197" customFormat="1" ht="21" customHeight="1"/>
    <row r="50" s="197" customFormat="1" ht="21" customHeight="1"/>
    <row r="51" s="197" customFormat="1" ht="21" customHeight="1"/>
    <row r="52" s="197" customFormat="1" ht="21" customHeight="1"/>
    <row r="53" s="197" customFormat="1" ht="21" customHeight="1"/>
    <row r="54" s="197" customFormat="1" ht="21" customHeight="1"/>
    <row r="55" s="197" customFormat="1" ht="21" customHeight="1"/>
    <row r="56" s="197" customFormat="1" ht="21" customHeight="1"/>
    <row r="57" s="197" customFormat="1" ht="21" customHeight="1"/>
    <row r="58" s="197" customFormat="1" ht="21" customHeight="1"/>
    <row r="59" s="197" customFormat="1" ht="21" customHeight="1"/>
    <row r="60" s="197" customFormat="1" ht="21" customHeight="1"/>
    <row r="61" s="197" customFormat="1" ht="21" customHeight="1"/>
    <row r="62" s="197" customFormat="1" ht="21" customHeight="1"/>
    <row r="63" s="197" customFormat="1" ht="21" customHeight="1"/>
    <row r="64" s="197" customFormat="1" ht="21" customHeight="1"/>
    <row r="65" s="197" customFormat="1" ht="21" customHeight="1"/>
    <row r="66" s="197" customFormat="1" ht="21" customHeight="1"/>
    <row r="67" s="197" customFormat="1" ht="21" customHeight="1"/>
    <row r="68" s="197" customFormat="1" ht="21" customHeight="1"/>
    <row r="69" s="197" customFormat="1" ht="21" customHeight="1"/>
    <row r="70" s="197" customFormat="1" ht="21" customHeight="1"/>
    <row r="71" s="197" customFormat="1" ht="21" customHeight="1"/>
    <row r="72" s="197" customFormat="1" ht="21" customHeight="1"/>
    <row r="73" s="197" customFormat="1" ht="21" customHeight="1"/>
    <row r="74" s="197" customFormat="1" ht="21" customHeight="1"/>
    <row r="75" s="197" customFormat="1" ht="21" customHeight="1"/>
    <row r="76" s="197" customFormat="1" ht="21" customHeight="1"/>
    <row r="77" s="197" customFormat="1" ht="21" customHeight="1"/>
    <row r="78" s="197" customFormat="1" ht="21" customHeight="1"/>
    <row r="79" s="197" customFormat="1" ht="21" customHeight="1"/>
    <row r="80" s="197" customFormat="1" ht="21" customHeight="1"/>
    <row r="81" s="197" customFormat="1" ht="21" customHeight="1"/>
    <row r="82" s="197" customFormat="1" ht="21" customHeight="1"/>
    <row r="83" s="197" customFormat="1" ht="21" customHeight="1"/>
    <row r="84" s="197" customFormat="1" ht="21" customHeight="1"/>
    <row r="85" s="197" customFormat="1" ht="21" customHeight="1"/>
    <row r="86" s="197" customFormat="1" ht="21" customHeight="1"/>
    <row r="87" s="197" customFormat="1" ht="21" customHeight="1"/>
    <row r="88" s="197" customFormat="1" ht="21" customHeight="1"/>
    <row r="89" s="197" customFormat="1" ht="21" customHeight="1"/>
    <row r="90" s="197" customFormat="1" ht="21" customHeight="1"/>
    <row r="91" s="197" customFormat="1" ht="21" customHeight="1"/>
    <row r="92" s="197" customFormat="1" ht="21" customHeight="1"/>
    <row r="93" s="197" customFormat="1" ht="21" customHeight="1"/>
    <row r="94" s="197" customFormat="1" ht="21" customHeight="1"/>
    <row r="95" s="197" customFormat="1" ht="21" customHeight="1"/>
    <row r="96" s="197" customFormat="1" ht="21" customHeight="1"/>
    <row r="97" s="197" customFormat="1" ht="21" customHeight="1"/>
    <row r="98" s="197" customFormat="1" ht="21" customHeight="1"/>
    <row r="99" s="197" customFormat="1" ht="21" customHeight="1"/>
    <row r="100" s="197" customFormat="1" ht="21" customHeight="1"/>
    <row r="101" s="197" customFormat="1" ht="21" customHeight="1"/>
    <row r="102" s="197" customFormat="1" ht="21" customHeight="1"/>
    <row r="103" s="197" customFormat="1" ht="21" customHeight="1"/>
    <row r="104" s="197" customFormat="1" ht="21" customHeight="1"/>
    <row r="105" s="197" customFormat="1" ht="21" customHeight="1"/>
    <row r="106" s="197" customFormat="1" ht="21" customHeight="1"/>
    <row r="107" s="197" customFormat="1" ht="21" customHeight="1"/>
    <row r="108" s="197" customFormat="1" ht="21" customHeight="1"/>
    <row r="109" s="197" customFormat="1" ht="21" customHeight="1"/>
    <row r="110" s="197" customFormat="1" ht="21" customHeight="1"/>
    <row r="111" s="197" customFormat="1" ht="21" customHeight="1"/>
    <row r="112" s="197" customFormat="1" ht="21" customHeight="1"/>
    <row r="113" s="197" customFormat="1" ht="21" customHeight="1"/>
    <row r="114" s="197" customFormat="1" ht="21" customHeight="1"/>
    <row r="115" s="197" customFormat="1" ht="21" customHeight="1"/>
    <row r="116" s="197" customFormat="1" ht="21" customHeight="1"/>
    <row r="117" s="197" customFormat="1" ht="21" customHeight="1"/>
    <row r="118" s="197" customFormat="1" ht="21" customHeight="1"/>
    <row r="119" s="197" customFormat="1" ht="21" customHeight="1"/>
    <row r="120" s="197" customFormat="1" ht="21" customHeight="1"/>
    <row r="121" s="197" customFormat="1" ht="21" customHeight="1"/>
    <row r="122" s="197" customFormat="1" ht="21" customHeight="1"/>
    <row r="123" s="197" customFormat="1" ht="21" customHeight="1"/>
    <row r="124" s="197" customFormat="1" ht="21" customHeight="1"/>
    <row r="125" s="197" customFormat="1" ht="21" customHeight="1"/>
    <row r="126" s="197" customFormat="1" ht="21" customHeight="1"/>
    <row r="127" s="197" customFormat="1" ht="21" customHeight="1"/>
    <row r="128" s="197" customFormat="1" ht="21" customHeight="1"/>
    <row r="129" s="197" customFormat="1" ht="21" customHeight="1"/>
    <row r="130" s="197" customFormat="1" ht="21" customHeight="1"/>
    <row r="131" s="197" customFormat="1" ht="21" customHeight="1"/>
    <row r="132" s="197" customFormat="1" ht="21" customHeight="1"/>
    <row r="133" s="197" customFormat="1" ht="21" customHeight="1"/>
    <row r="134" s="197" customFormat="1" ht="21" customHeight="1"/>
    <row r="135" s="197" customFormat="1" ht="21" customHeight="1"/>
    <row r="136" s="197" customFormat="1" ht="21" customHeight="1"/>
    <row r="137" s="197" customFormat="1" ht="21" customHeight="1"/>
    <row r="138" s="197" customFormat="1" ht="21" customHeight="1"/>
    <row r="139" s="197" customFormat="1" ht="21" customHeight="1"/>
    <row r="140" s="197" customFormat="1" ht="21" customHeight="1"/>
    <row r="141" s="197" customFormat="1" ht="21" customHeight="1"/>
    <row r="142" s="197" customFormat="1" ht="21" customHeight="1"/>
    <row r="143" s="197" customFormat="1" ht="21" customHeight="1"/>
    <row r="144" s="197" customFormat="1" ht="21" customHeight="1"/>
    <row r="145" s="197" customFormat="1" ht="21" customHeight="1"/>
    <row r="146" s="197" customFormat="1" ht="21" customHeight="1"/>
    <row r="147" s="197" customFormat="1" ht="21" customHeight="1"/>
    <row r="148" s="197" customFormat="1" ht="21" customHeight="1"/>
    <row r="149" s="197" customFormat="1" ht="21" customHeight="1"/>
    <row r="150" s="197" customFormat="1" ht="21" customHeight="1"/>
    <row r="151" s="197" customFormat="1" ht="21" customHeight="1"/>
    <row r="152" s="197" customFormat="1" ht="21" customHeight="1"/>
    <row r="153" s="197" customFormat="1" ht="21" customHeight="1"/>
    <row r="154" s="197" customFormat="1" ht="21" customHeight="1"/>
    <row r="155" s="197" customFormat="1" ht="21" customHeight="1"/>
    <row r="156" s="197" customFormat="1" ht="21" customHeight="1"/>
    <row r="157" s="197" customFormat="1" ht="21" customHeight="1"/>
    <row r="158" s="197" customFormat="1" ht="21" customHeight="1"/>
    <row r="159" s="197" customFormat="1" ht="21" customHeight="1"/>
    <row r="160" s="197" customFormat="1" ht="21" customHeight="1"/>
    <row r="161" s="197" customFormat="1" ht="21" customHeight="1"/>
    <row r="162" s="197" customFormat="1" ht="21" customHeight="1"/>
    <row r="163" s="197" customFormat="1" ht="21" customHeight="1"/>
    <row r="164" s="197" customFormat="1" ht="21" customHeight="1"/>
    <row r="165" s="197" customFormat="1" ht="21" customHeight="1"/>
    <row r="166" s="197" customFormat="1" ht="21" customHeight="1"/>
    <row r="167" s="197" customFormat="1" ht="21" customHeight="1"/>
    <row r="168" s="197" customFormat="1" ht="21" customHeight="1"/>
    <row r="169" s="197" customFormat="1" ht="21" customHeight="1"/>
    <row r="170" s="197" customFormat="1" ht="21" customHeight="1"/>
    <row r="171" s="197" customFormat="1" ht="21" customHeight="1"/>
    <row r="172" s="197" customFormat="1" ht="21" customHeight="1"/>
    <row r="173" s="197" customFormat="1" ht="21" customHeight="1"/>
    <row r="174" s="197" customFormat="1" ht="21" customHeight="1"/>
    <row r="175" s="197" customFormat="1" ht="21" customHeight="1"/>
    <row r="176" s="197" customFormat="1" ht="21" customHeight="1"/>
    <row r="177" s="197" customFormat="1" ht="21" customHeight="1"/>
    <row r="178" s="197" customFormat="1" ht="21" customHeight="1"/>
    <row r="179" s="197" customFormat="1" ht="21" customHeight="1"/>
    <row r="180" s="197" customFormat="1" ht="21" customHeight="1"/>
    <row r="181" s="197" customFormat="1" ht="21" customHeight="1"/>
    <row r="182" s="197" customFormat="1" ht="21" customHeight="1"/>
    <row r="183" s="197" customFormat="1" ht="21" customHeight="1"/>
    <row r="184" s="197" customFormat="1" ht="21" customHeight="1"/>
    <row r="185" s="197" customFormat="1" ht="21" customHeight="1"/>
    <row r="186" s="197" customFormat="1" ht="21" customHeight="1"/>
    <row r="187" s="197" customFormat="1" ht="21" customHeight="1"/>
    <row r="188" s="197" customFormat="1" ht="21" customHeight="1"/>
    <row r="189" s="197" customFormat="1" ht="21" customHeight="1"/>
    <row r="190" s="197" customFormat="1" ht="21" customHeight="1"/>
    <row r="191" s="197" customFormat="1" ht="21" customHeight="1"/>
    <row r="192" s="197" customFormat="1" ht="21" customHeight="1"/>
    <row r="193" s="197" customFormat="1" ht="21" customHeight="1"/>
    <row r="194" s="197" customFormat="1" ht="21" customHeight="1"/>
    <row r="195" s="197" customFormat="1" ht="21" customHeight="1"/>
    <row r="196" s="197" customFormat="1" ht="21" customHeight="1"/>
    <row r="197" s="197" customFormat="1" ht="21" customHeight="1"/>
    <row r="198" s="197" customFormat="1" ht="21" customHeight="1"/>
    <row r="199" s="197" customFormat="1" ht="21" customHeight="1"/>
    <row r="200" s="197" customFormat="1" ht="21" customHeight="1"/>
    <row r="201" s="197" customFormat="1" ht="21" customHeight="1"/>
    <row r="202" s="197" customFormat="1" ht="21" customHeight="1"/>
    <row r="203" s="197" customFormat="1" ht="21" customHeight="1"/>
    <row r="204" s="197" customFormat="1" ht="21" customHeight="1"/>
    <row r="205" s="197" customFormat="1" ht="21" customHeight="1"/>
    <row r="206" s="197" customFormat="1" ht="21" customHeight="1"/>
    <row r="207" s="197" customFormat="1" ht="21" customHeight="1"/>
    <row r="208" s="197" customFormat="1" ht="21" customHeight="1"/>
    <row r="209" s="197" customFormat="1" ht="21" customHeight="1"/>
    <row r="210" s="197" customFormat="1" ht="21" customHeight="1"/>
    <row r="211" s="197" customFormat="1" ht="21" customHeight="1"/>
    <row r="212" s="197" customFormat="1" ht="21" customHeight="1"/>
    <row r="213" s="197" customFormat="1" ht="21" customHeight="1"/>
    <row r="214" s="197" customFormat="1" ht="21" customHeight="1"/>
    <row r="215" s="197" customFormat="1" ht="21" customHeight="1"/>
    <row r="216" s="197" customFormat="1" ht="21" customHeight="1"/>
    <row r="217" s="197" customFormat="1" ht="21" customHeight="1"/>
    <row r="218" s="197" customFormat="1" ht="21" customHeight="1"/>
    <row r="219" s="197" customFormat="1" ht="21" customHeight="1"/>
    <row r="220" s="197" customFormat="1" ht="21" customHeight="1"/>
    <row r="221" s="197" customFormat="1" ht="21" customHeight="1"/>
    <row r="222" s="197" customFormat="1" ht="21" customHeight="1"/>
    <row r="223" s="197" customFormat="1" ht="21" customHeight="1"/>
    <row r="224" s="197" customFormat="1" ht="21" customHeight="1"/>
    <row r="225" s="197" customFormat="1" ht="21" customHeight="1"/>
    <row r="226" s="197" customFormat="1" ht="21" customHeight="1"/>
    <row r="227" s="197" customFormat="1" ht="21" customHeight="1"/>
    <row r="228" s="197" customFormat="1" ht="21" customHeight="1"/>
    <row r="229" s="197" customFormat="1" ht="21" customHeight="1"/>
    <row r="230" s="197" customFormat="1" ht="21" customHeight="1"/>
    <row r="231" s="197" customFormat="1" ht="21" customHeight="1"/>
    <row r="232" s="197" customFormat="1" ht="21" customHeight="1"/>
    <row r="233" s="197" customFormat="1" ht="21" customHeight="1"/>
    <row r="234" s="197" customFormat="1" ht="21" customHeight="1"/>
    <row r="235" s="197" customFormat="1" ht="21" customHeight="1"/>
    <row r="236" s="197" customFormat="1" ht="21" customHeight="1"/>
    <row r="237" s="197" customFormat="1" ht="21" customHeight="1"/>
    <row r="238" s="197" customFormat="1" ht="21" customHeight="1"/>
    <row r="239" s="197" customFormat="1" ht="21" customHeight="1"/>
    <row r="240" s="197" customFormat="1" ht="21" customHeight="1"/>
    <row r="241" s="197" customFormat="1" ht="21" customHeight="1"/>
    <row r="242" s="197" customFormat="1" ht="21" customHeight="1"/>
    <row r="243" s="197" customFormat="1" ht="21" customHeight="1"/>
    <row r="244" s="197" customFormat="1" ht="21" customHeight="1"/>
    <row r="245" s="197" customFormat="1" ht="21" customHeight="1"/>
    <row r="246" s="197" customFormat="1" ht="21" customHeight="1"/>
    <row r="247" s="197" customFormat="1" ht="21" customHeight="1"/>
    <row r="248" s="197" customFormat="1" ht="21" customHeight="1"/>
    <row r="249" s="197" customFormat="1" ht="21" customHeight="1"/>
    <row r="250" s="197" customFormat="1" ht="21" customHeight="1"/>
    <row r="251" s="197" customFormat="1" ht="21" customHeight="1"/>
    <row r="252" s="197" customFormat="1" ht="21" customHeight="1"/>
    <row r="253" s="197" customFormat="1" ht="21" customHeight="1"/>
    <row r="254" s="197" customFormat="1" ht="21" customHeight="1"/>
    <row r="255" s="197" customFormat="1" ht="21" customHeight="1"/>
    <row r="256" s="197" customFormat="1" ht="21" customHeight="1"/>
    <row r="257" s="197" customFormat="1" ht="21" customHeight="1"/>
    <row r="258" s="197" customFormat="1" ht="21" customHeight="1"/>
    <row r="259" s="197" customFormat="1" ht="21" customHeight="1"/>
    <row r="260" s="197" customFormat="1" ht="21" customHeight="1"/>
    <row r="261" s="197" customFormat="1" ht="21" customHeight="1"/>
    <row r="262" s="197" customFormat="1" ht="21" customHeight="1"/>
    <row r="263" s="197" customFormat="1" ht="21" customHeight="1"/>
    <row r="264" s="197" customFormat="1" ht="21" customHeight="1"/>
    <row r="265" s="197" customFormat="1" ht="21" customHeight="1"/>
    <row r="266" s="197" customFormat="1" ht="21" customHeight="1"/>
    <row r="267" s="197" customFormat="1" ht="21" customHeight="1"/>
    <row r="268" s="197" customFormat="1" ht="21" customHeight="1"/>
    <row r="269" s="197" customFormat="1" ht="21" customHeight="1"/>
    <row r="270" s="197" customFormat="1" ht="21" customHeight="1"/>
    <row r="271" s="197" customFormat="1" ht="21" customHeight="1"/>
    <row r="272" s="197" customFormat="1" ht="21" customHeight="1"/>
    <row r="273" s="197" customFormat="1" ht="21" customHeight="1"/>
    <row r="274" s="197" customFormat="1" ht="21" customHeight="1"/>
    <row r="275" s="197" customFormat="1" ht="21" customHeight="1"/>
    <row r="276" s="197" customFormat="1" ht="21" customHeight="1"/>
    <row r="277" s="197" customFormat="1" ht="21" customHeight="1"/>
    <row r="278" s="197" customFormat="1" ht="21" customHeight="1"/>
    <row r="279" s="197" customFormat="1" ht="21" customHeight="1"/>
    <row r="280" s="197" customFormat="1" ht="21" customHeight="1"/>
    <row r="281" s="197" customFormat="1" ht="21" customHeight="1"/>
    <row r="282" s="197" customFormat="1" ht="21" customHeight="1"/>
    <row r="283" s="197" customFormat="1" ht="21" customHeight="1"/>
    <row r="284" s="197" customFormat="1" ht="21" customHeight="1"/>
    <row r="285" s="197" customFormat="1" ht="21" customHeight="1"/>
    <row r="286" s="197" customFormat="1" ht="21" customHeight="1"/>
    <row r="287" s="197" customFormat="1" ht="21" customHeight="1"/>
    <row r="288" s="197" customFormat="1" ht="21" customHeight="1"/>
    <row r="289" s="197" customFormat="1" ht="21" customHeight="1"/>
    <row r="290" s="197" customFormat="1" ht="21" customHeight="1"/>
    <row r="291" s="197" customFormat="1" ht="21" customHeight="1"/>
    <row r="292" s="197" customFormat="1" ht="21" customHeight="1"/>
    <row r="293" s="197" customFormat="1" ht="21" customHeight="1"/>
    <row r="294" s="197" customFormat="1" ht="21" customHeight="1"/>
    <row r="295" s="197" customFormat="1" ht="21" customHeight="1"/>
    <row r="296" s="197" customFormat="1" ht="21" customHeight="1"/>
    <row r="297" s="197" customFormat="1" ht="21" customHeight="1"/>
    <row r="298" s="197" customFormat="1" ht="21" customHeight="1"/>
    <row r="299" s="197" customFormat="1" ht="21" customHeight="1"/>
    <row r="300" s="197" customFormat="1" ht="21" customHeight="1"/>
    <row r="301" s="197" customFormat="1" ht="21" customHeight="1"/>
    <row r="302" s="197" customFormat="1" ht="21" customHeight="1"/>
    <row r="303" s="197" customFormat="1" ht="21" customHeight="1"/>
    <row r="304" s="197" customFormat="1" ht="21" customHeight="1"/>
    <row r="305" s="197" customFormat="1" ht="21" customHeight="1"/>
    <row r="306" s="197" customFormat="1" ht="21" customHeight="1"/>
    <row r="307" s="197" customFormat="1" ht="21" customHeight="1"/>
    <row r="308" s="197" customFormat="1" ht="21" customHeight="1"/>
    <row r="309" s="197" customFormat="1" ht="21" customHeight="1"/>
    <row r="310" s="197" customFormat="1" ht="21" customHeight="1"/>
    <row r="311" s="197" customFormat="1" ht="21" customHeight="1"/>
    <row r="312" s="197" customFormat="1" ht="21" customHeight="1"/>
    <row r="313" s="197" customFormat="1" ht="21" customHeight="1"/>
    <row r="314" s="197" customFormat="1" ht="21" customHeight="1"/>
    <row r="315" s="197" customFormat="1" ht="21" customHeight="1"/>
    <row r="316" s="197" customFormat="1" ht="21" customHeight="1"/>
    <row r="317" s="197" customFormat="1" ht="21" customHeight="1"/>
    <row r="318" s="197" customFormat="1" ht="21" customHeight="1"/>
    <row r="319" s="197" customFormat="1" ht="21" customHeight="1"/>
    <row r="320" s="197" customFormat="1" ht="21" customHeight="1"/>
    <row r="321" s="197" customFormat="1" ht="21" customHeight="1"/>
    <row r="322" s="197" customFormat="1" ht="21" customHeight="1"/>
    <row r="323" s="197" customFormat="1" ht="21" customHeight="1"/>
    <row r="324" s="197" customFormat="1" ht="21" customHeight="1"/>
    <row r="325" s="197" customFormat="1" ht="21" customHeight="1"/>
    <row r="326" s="197" customFormat="1" ht="21" customHeight="1"/>
    <row r="327" s="197" customFormat="1" ht="21" customHeight="1"/>
    <row r="328" s="197" customFormat="1" ht="21" customHeight="1"/>
    <row r="329" s="197" customFormat="1" ht="21" customHeight="1"/>
    <row r="330" s="197" customFormat="1" ht="21" customHeight="1"/>
    <row r="331" s="197" customFormat="1" ht="21" customHeight="1"/>
    <row r="332" s="197" customFormat="1" ht="21" customHeight="1"/>
    <row r="333" s="197" customFormat="1" ht="21" customHeight="1"/>
    <row r="334" s="197" customFormat="1" ht="21" customHeight="1"/>
    <row r="335" s="197" customFormat="1" ht="21" customHeight="1"/>
    <row r="336" s="197" customFormat="1" ht="21" customHeight="1"/>
    <row r="337" s="197" customFormat="1" ht="21" customHeight="1"/>
    <row r="338" s="197" customFormat="1" ht="21" customHeight="1"/>
    <row r="339" s="197" customFormat="1" ht="21" customHeight="1"/>
    <row r="340" s="197" customFormat="1" ht="21" customHeight="1"/>
    <row r="341" s="197" customFormat="1" ht="21" customHeight="1"/>
    <row r="342" s="197" customFormat="1" ht="21" customHeight="1"/>
    <row r="343" s="197" customFormat="1" ht="21" customHeight="1"/>
    <row r="344" s="197" customFormat="1" ht="21" customHeight="1"/>
    <row r="345" s="197" customFormat="1" ht="21" customHeight="1"/>
    <row r="346" s="197" customFormat="1" ht="21" customHeight="1"/>
    <row r="347" s="197" customFormat="1" ht="21" customHeight="1"/>
    <row r="348" s="197" customFormat="1" ht="21" customHeight="1"/>
    <row r="349" s="197" customFormat="1" ht="21" customHeight="1"/>
    <row r="350" s="197" customFormat="1" ht="21" customHeight="1"/>
    <row r="351" s="197" customFormat="1" ht="21" customHeight="1"/>
    <row r="352" s="197" customFormat="1" ht="21" customHeight="1"/>
    <row r="353" s="197" customFormat="1" ht="21" customHeight="1"/>
    <row r="354" s="197" customFormat="1" ht="21" customHeight="1"/>
    <row r="355" s="197" customFormat="1" ht="21" customHeight="1"/>
    <row r="356" s="197" customFormat="1" ht="21" customHeight="1"/>
    <row r="357" s="197" customFormat="1" ht="21" customHeight="1"/>
    <row r="358" s="197" customFormat="1" ht="21" customHeight="1"/>
    <row r="359" s="197" customFormat="1" ht="21" customHeight="1"/>
    <row r="360" s="197" customFormat="1" ht="21" customHeight="1"/>
    <row r="361" s="197" customFormat="1" ht="21" customHeight="1"/>
    <row r="362" s="197" customFormat="1" ht="21" customHeight="1"/>
    <row r="363" s="197" customFormat="1" ht="21" customHeight="1"/>
    <row r="364" s="197" customFormat="1" ht="21" customHeight="1"/>
    <row r="365" s="197" customFormat="1" ht="21" customHeight="1"/>
    <row r="366" s="197" customFormat="1" ht="21" customHeight="1"/>
    <row r="367" s="197" customFormat="1" ht="21" customHeight="1"/>
    <row r="368" s="197" customFormat="1" ht="21" customHeight="1"/>
    <row r="369" s="197" customFormat="1" ht="21" customHeight="1"/>
    <row r="370" s="197" customFormat="1" ht="21" customHeight="1"/>
    <row r="371" s="197" customFormat="1" ht="21" customHeight="1"/>
    <row r="372" s="197" customFormat="1" ht="21" customHeight="1"/>
    <row r="373" s="197" customFormat="1" ht="21" customHeight="1"/>
    <row r="374" s="197" customFormat="1" ht="21" customHeight="1"/>
    <row r="375" s="197" customFormat="1" ht="21" customHeight="1"/>
    <row r="376" s="197" customFormat="1" ht="21" customHeight="1"/>
    <row r="377" s="197" customFormat="1" ht="21" customHeight="1"/>
    <row r="378" s="197" customFormat="1" ht="21" customHeight="1"/>
    <row r="379" s="197" customFormat="1" ht="21" customHeight="1"/>
    <row r="380" s="197" customFormat="1" ht="21" customHeight="1"/>
    <row r="381" s="197" customFormat="1" ht="21" customHeight="1"/>
    <row r="382" s="197" customFormat="1" ht="21" customHeight="1"/>
    <row r="383" s="197" customFormat="1" ht="21" customHeight="1"/>
    <row r="384" s="197" customFormat="1" ht="21" customHeight="1"/>
    <row r="385" s="197" customFormat="1" ht="21" customHeight="1"/>
    <row r="386" s="197" customFormat="1" ht="21" customHeight="1"/>
    <row r="387" s="197" customFormat="1" ht="21" customHeight="1"/>
    <row r="388" s="197" customFormat="1" ht="21" customHeight="1"/>
    <row r="389" s="197" customFormat="1" ht="21" customHeight="1"/>
    <row r="390" s="197" customFormat="1" ht="21" customHeight="1"/>
    <row r="391" s="197" customFormat="1" ht="21" customHeight="1"/>
    <row r="392" s="197" customFormat="1" ht="21" customHeight="1"/>
    <row r="393" s="197" customFormat="1" ht="21" customHeight="1"/>
    <row r="394" s="197" customFormat="1" ht="21" customHeight="1"/>
    <row r="395" s="197" customFormat="1" ht="21" customHeight="1"/>
    <row r="396" s="197" customFormat="1" ht="21" customHeight="1"/>
    <row r="397" s="197" customFormat="1" ht="21" customHeight="1"/>
    <row r="398" s="197" customFormat="1" ht="21" customHeight="1"/>
    <row r="399" s="197" customFormat="1" ht="21" customHeight="1"/>
    <row r="400" s="197" customFormat="1" ht="21" customHeight="1"/>
    <row r="401" s="197" customFormat="1" ht="21" customHeight="1"/>
    <row r="402" s="197" customFormat="1" ht="21" customHeight="1"/>
    <row r="403" s="197" customFormat="1" ht="21" customHeight="1"/>
    <row r="404" s="197" customFormat="1" ht="21" customHeight="1"/>
    <row r="405" s="197" customFormat="1" ht="21" customHeight="1"/>
    <row r="406" s="197" customFormat="1" ht="21" customHeight="1"/>
    <row r="407" s="197" customFormat="1" ht="21" customHeight="1"/>
    <row r="408" s="197" customFormat="1" ht="21" customHeight="1"/>
    <row r="409" s="197" customFormat="1" ht="21" customHeight="1"/>
    <row r="410" s="197" customFormat="1" ht="21" customHeight="1"/>
    <row r="411" s="197" customFormat="1" ht="21" customHeight="1"/>
    <row r="412" s="197" customFormat="1" ht="21" customHeight="1"/>
    <row r="413" s="197" customFormat="1" ht="21" customHeight="1"/>
    <row r="414" s="197" customFormat="1" ht="21" customHeight="1"/>
    <row r="415" s="197" customFormat="1" ht="21" customHeight="1"/>
    <row r="416" s="197" customFormat="1" ht="21" customHeight="1"/>
    <row r="417" s="197" customFormat="1" ht="21" customHeight="1"/>
    <row r="418" s="197" customFormat="1" ht="21" customHeight="1"/>
    <row r="419" s="197" customFormat="1" ht="21" customHeight="1"/>
    <row r="420" s="197" customFormat="1" ht="21" customHeight="1"/>
    <row r="421" s="197" customFormat="1" ht="21" customHeight="1"/>
    <row r="422" s="197" customFormat="1" ht="21" customHeight="1"/>
    <row r="423" s="197" customFormat="1" ht="21" customHeight="1"/>
    <row r="424" s="197" customFormat="1" ht="21" customHeight="1"/>
    <row r="425" s="197" customFormat="1" ht="21" customHeight="1"/>
    <row r="426" s="197" customFormat="1" ht="21" customHeight="1"/>
    <row r="427" s="197" customFormat="1" ht="21" customHeight="1"/>
    <row r="428" s="197" customFormat="1" ht="21" customHeight="1"/>
    <row r="429" s="197" customFormat="1" ht="21" customHeight="1"/>
    <row r="430" s="197" customFormat="1" ht="21" customHeight="1"/>
    <row r="431" s="197" customFormat="1" ht="21" customHeight="1"/>
    <row r="432" s="197" customFormat="1" ht="21" customHeight="1"/>
    <row r="433" s="197" customFormat="1" ht="21" customHeight="1"/>
    <row r="434" s="197" customFormat="1" ht="21" customHeight="1"/>
    <row r="435" s="197" customFormat="1" ht="21" customHeight="1"/>
    <row r="436" s="197" customFormat="1" ht="21" customHeight="1"/>
    <row r="437" s="197" customFormat="1" ht="21" customHeight="1"/>
    <row r="438" s="197" customFormat="1" ht="21" customHeight="1"/>
    <row r="439" s="197" customFormat="1" ht="21" customHeight="1"/>
    <row r="440" s="197" customFormat="1" ht="21" customHeight="1"/>
    <row r="441" s="197" customFormat="1" ht="21" customHeight="1"/>
    <row r="442" s="197" customFormat="1" ht="21" customHeight="1"/>
    <row r="443" s="197" customFormat="1" ht="21" customHeight="1"/>
    <row r="444" s="197" customFormat="1" ht="21" customHeight="1"/>
    <row r="445" s="197" customFormat="1" ht="21" customHeight="1"/>
    <row r="446" s="197" customFormat="1" ht="21" customHeight="1"/>
    <row r="447" s="197" customFormat="1" ht="21" customHeight="1"/>
    <row r="448" s="197" customFormat="1" ht="21" customHeight="1"/>
    <row r="449" s="197" customFormat="1" ht="21" customHeight="1"/>
    <row r="450" s="197" customFormat="1" ht="21" customHeight="1"/>
    <row r="451" s="197" customFormat="1" ht="21" customHeight="1"/>
    <row r="452" s="197" customFormat="1" ht="21" customHeight="1"/>
    <row r="453" s="197" customFormat="1" ht="21" customHeight="1"/>
    <row r="454" s="197" customFormat="1" ht="21" customHeight="1"/>
    <row r="455" s="197" customFormat="1" ht="21" customHeight="1"/>
    <row r="456" s="197" customFormat="1" ht="21" customHeight="1"/>
    <row r="457" s="197" customFormat="1" ht="21" customHeight="1"/>
    <row r="458" s="197" customFormat="1" ht="21" customHeight="1"/>
    <row r="459" s="197" customFormat="1" ht="21" customHeight="1"/>
    <row r="460" s="197" customFormat="1" ht="21" customHeight="1"/>
    <row r="461" s="197" customFormat="1" ht="21" customHeight="1"/>
    <row r="462" s="197" customFormat="1" ht="21" customHeight="1"/>
    <row r="463" s="197" customFormat="1" ht="21" customHeight="1"/>
    <row r="464" s="197" customFormat="1" ht="21" customHeight="1"/>
    <row r="465" s="197" customFormat="1" ht="21" customHeight="1"/>
    <row r="466" s="197" customFormat="1" ht="21" customHeight="1"/>
    <row r="467" s="197" customFormat="1" ht="21" customHeight="1"/>
    <row r="468" s="197" customFormat="1" ht="21" customHeight="1"/>
    <row r="469" s="197" customFormat="1" ht="21" customHeight="1"/>
    <row r="470" s="197" customFormat="1" ht="21" customHeight="1"/>
    <row r="471" s="197" customFormat="1" ht="21" customHeight="1"/>
    <row r="472" s="197" customFormat="1" ht="21" customHeight="1"/>
    <row r="473" s="197" customFormat="1" ht="21" customHeight="1"/>
    <row r="474" s="197" customFormat="1" ht="21" customHeight="1"/>
    <row r="475" s="197" customFormat="1" ht="21" customHeight="1"/>
    <row r="476" s="197" customFormat="1" ht="21" customHeight="1"/>
    <row r="477" s="197" customFormat="1" ht="21" customHeight="1"/>
    <row r="478" s="197" customFormat="1" ht="21" customHeight="1"/>
    <row r="479" s="197" customFormat="1" ht="21" customHeight="1"/>
    <row r="480" s="197" customFormat="1" ht="21" customHeight="1"/>
    <row r="481" s="197" customFormat="1" ht="21" customHeight="1"/>
    <row r="482" s="197" customFormat="1" ht="21" customHeight="1"/>
    <row r="483" s="197" customFormat="1" ht="21" customHeight="1"/>
    <row r="484" s="197" customFormat="1" ht="21" customHeight="1"/>
    <row r="485" s="197" customFormat="1" ht="21" customHeight="1"/>
    <row r="486" s="197" customFormat="1" ht="21" customHeight="1"/>
    <row r="487" s="197" customFormat="1" ht="21" customHeight="1"/>
    <row r="488" s="197" customFormat="1" ht="21" customHeight="1"/>
    <row r="489" s="197" customFormat="1" ht="21" customHeight="1"/>
    <row r="490" s="197" customFormat="1" ht="21" customHeight="1"/>
    <row r="491" s="197" customFormat="1" ht="21" customHeight="1"/>
    <row r="492" s="197" customFormat="1" ht="21" customHeight="1"/>
    <row r="493" s="197" customFormat="1" ht="21" customHeight="1"/>
    <row r="494" s="197" customFormat="1" ht="21" customHeight="1"/>
    <row r="495" s="197" customFormat="1" ht="21" customHeight="1"/>
    <row r="496" s="197" customFormat="1" ht="21" customHeight="1"/>
    <row r="497" s="197" customFormat="1" ht="21" customHeight="1"/>
    <row r="498" s="197" customFormat="1" ht="21" customHeight="1"/>
    <row r="499" s="197" customFormat="1" ht="21" customHeight="1"/>
    <row r="500" s="197" customFormat="1" ht="21" customHeight="1"/>
    <row r="501" s="197" customFormat="1" ht="21" customHeight="1"/>
    <row r="502" s="197" customFormat="1" ht="21" customHeight="1"/>
    <row r="503" s="197" customFormat="1" ht="21" customHeight="1"/>
    <row r="504" s="197" customFormat="1" ht="21" customHeight="1"/>
    <row r="505" s="197" customFormat="1" ht="21" customHeight="1"/>
    <row r="506" s="197" customFormat="1" ht="21" customHeight="1"/>
    <row r="507" s="197" customFormat="1" ht="21" customHeight="1"/>
    <row r="508" s="197" customFormat="1" ht="21" customHeight="1"/>
    <row r="509" s="197" customFormat="1" ht="21" customHeight="1"/>
    <row r="510" s="197" customFormat="1" ht="21" customHeight="1"/>
    <row r="511" s="197" customFormat="1" ht="21" customHeight="1"/>
    <row r="512" s="197" customFormat="1" ht="21" customHeight="1"/>
    <row r="513" s="197" customFormat="1" ht="21" customHeight="1"/>
    <row r="514" s="197" customFormat="1" ht="21" customHeight="1"/>
    <row r="515" s="197" customFormat="1" ht="21" customHeight="1"/>
    <row r="516" s="197" customFormat="1" ht="21" customHeight="1"/>
    <row r="517" s="197" customFormat="1" ht="21" customHeight="1"/>
    <row r="518" s="197" customFormat="1" ht="21" customHeight="1"/>
    <row r="519" s="197" customFormat="1" ht="21" customHeight="1"/>
    <row r="520" s="197" customFormat="1" ht="21" customHeight="1"/>
    <row r="521" s="197" customFormat="1" ht="21" customHeight="1"/>
    <row r="522" s="197" customFormat="1" ht="21" customHeight="1"/>
    <row r="523" s="197" customFormat="1" ht="21" customHeight="1"/>
    <row r="524" s="197" customFormat="1" ht="21" customHeight="1"/>
    <row r="525" s="197" customFormat="1" ht="21" customHeight="1"/>
    <row r="526" s="197" customFormat="1" ht="21" customHeight="1"/>
    <row r="527" s="197" customFormat="1" ht="21" customHeight="1"/>
    <row r="528" s="197" customFormat="1" ht="21" customHeight="1"/>
    <row r="529" s="197" customFormat="1" ht="21" customHeight="1"/>
    <row r="530" s="197" customFormat="1" ht="21" customHeight="1"/>
    <row r="531" s="197" customFormat="1" ht="21" customHeight="1"/>
    <row r="532" s="197" customFormat="1" ht="21" customHeight="1"/>
    <row r="533" s="197" customFormat="1" ht="21" customHeight="1"/>
    <row r="534" s="197" customFormat="1" ht="21" customHeight="1"/>
    <row r="535" s="197" customFormat="1" ht="21" customHeight="1"/>
    <row r="536" s="197" customFormat="1" ht="21" customHeight="1"/>
    <row r="537" s="197" customFormat="1" ht="21" customHeight="1"/>
    <row r="538" s="197" customFormat="1" ht="21" customHeight="1"/>
    <row r="539" s="197" customFormat="1" ht="21" customHeight="1"/>
    <row r="540" s="197" customFormat="1" ht="21" customHeight="1"/>
    <row r="541" s="197" customFormat="1" ht="21" customHeight="1"/>
    <row r="542" s="197" customFormat="1" ht="21" customHeight="1"/>
    <row r="543" s="197" customFormat="1" ht="21" customHeight="1"/>
    <row r="544" s="197" customFormat="1" ht="21" customHeight="1"/>
    <row r="545" s="197" customFormat="1" ht="21" customHeight="1"/>
    <row r="546" s="197" customFormat="1" ht="21" customHeight="1"/>
    <row r="547" s="197" customFormat="1" ht="21" customHeight="1"/>
    <row r="548" s="197" customFormat="1" ht="21" customHeight="1"/>
    <row r="549" s="197" customFormat="1" ht="21" customHeight="1"/>
    <row r="550" s="197" customFormat="1" ht="21" customHeight="1"/>
    <row r="551" s="197" customFormat="1" ht="21" customHeight="1"/>
    <row r="552" s="197" customFormat="1" ht="21" customHeight="1"/>
    <row r="553" s="197" customFormat="1" ht="21" customHeight="1"/>
    <row r="554" s="197" customFormat="1" ht="21" customHeight="1"/>
    <row r="555" s="197" customFormat="1" ht="21" customHeight="1"/>
    <row r="556" s="197" customFormat="1" ht="21" customHeight="1"/>
    <row r="557" s="197" customFormat="1" ht="21" customHeight="1"/>
    <row r="558" s="197" customFormat="1" ht="21" customHeight="1"/>
    <row r="559" s="197" customFormat="1" ht="21" customHeight="1"/>
    <row r="560" s="197" customFormat="1" ht="21" customHeight="1"/>
    <row r="561" s="197" customFormat="1" ht="21" customHeight="1"/>
    <row r="562" s="197" customFormat="1" ht="21" customHeight="1"/>
    <row r="563" s="197" customFormat="1" ht="21" customHeight="1"/>
    <row r="564" s="197" customFormat="1" ht="21" customHeight="1"/>
    <row r="565" s="197" customFormat="1" ht="21" customHeight="1"/>
    <row r="566" s="197" customFormat="1" ht="21" customHeight="1"/>
    <row r="567" s="197" customFormat="1" ht="21" customHeight="1"/>
    <row r="568" s="197" customFormat="1" ht="21" customHeight="1"/>
    <row r="569" s="197" customFormat="1" ht="21" customHeight="1"/>
    <row r="570" s="197" customFormat="1" ht="21" customHeight="1"/>
    <row r="571" s="197" customFormat="1" ht="21" customHeight="1"/>
    <row r="572" s="197" customFormat="1" ht="21" customHeight="1"/>
    <row r="573" s="197" customFormat="1" ht="21" customHeight="1"/>
    <row r="574" s="197" customFormat="1" ht="21" customHeight="1"/>
    <row r="575" s="197" customFormat="1" ht="21" customHeight="1"/>
    <row r="576" s="197" customFormat="1" ht="21" customHeight="1"/>
    <row r="577" s="197" customFormat="1" ht="21" customHeight="1"/>
    <row r="578" s="197" customFormat="1" ht="21" customHeight="1"/>
    <row r="579" s="197" customFormat="1" ht="21" customHeight="1"/>
    <row r="580" s="197" customFormat="1" ht="21" customHeight="1"/>
    <row r="581" s="197" customFormat="1" ht="21" customHeight="1"/>
    <row r="582" s="197" customFormat="1" ht="21" customHeight="1"/>
    <row r="583" s="197" customFormat="1" ht="21" customHeight="1"/>
    <row r="584" s="197" customFormat="1" ht="21" customHeight="1"/>
    <row r="585" s="197" customFormat="1" ht="21" customHeight="1"/>
    <row r="586" s="197" customFormat="1" ht="21" customHeight="1"/>
    <row r="587" s="197" customFormat="1" ht="21" customHeight="1"/>
    <row r="588" s="197" customFormat="1" ht="21" customHeight="1"/>
    <row r="589" s="197" customFormat="1" ht="21" customHeight="1"/>
    <row r="590" s="197" customFormat="1" ht="21" customHeight="1"/>
    <row r="591" s="197" customFormat="1" ht="21" customHeight="1"/>
    <row r="592" s="197" customFormat="1" ht="21" customHeight="1"/>
    <row r="593" s="197" customFormat="1" ht="21" customHeight="1"/>
    <row r="594" s="197" customFormat="1" ht="21" customHeight="1"/>
    <row r="595" s="197" customFormat="1" ht="21" customHeight="1"/>
    <row r="596" s="197" customFormat="1" ht="21" customHeight="1"/>
    <row r="597" s="197" customFormat="1" ht="21" customHeight="1"/>
    <row r="598" s="197" customFormat="1" ht="21" customHeight="1"/>
    <row r="599" s="197" customFormat="1" ht="21" customHeight="1"/>
    <row r="600" s="197" customFormat="1" ht="21" customHeight="1"/>
    <row r="601" s="197" customFormat="1" ht="21" customHeight="1"/>
    <row r="602" s="197" customFormat="1" ht="21" customHeight="1"/>
    <row r="603" s="197" customFormat="1" ht="21" customHeight="1"/>
    <row r="604" s="197" customFormat="1" ht="21" customHeight="1"/>
    <row r="605" s="197" customFormat="1" ht="21" customHeight="1"/>
    <row r="606" s="197" customFormat="1" ht="21" customHeight="1"/>
    <row r="607" s="197" customFormat="1" ht="21" customHeight="1"/>
    <row r="608" s="197" customFormat="1" ht="21" customHeight="1"/>
    <row r="609" s="197" customFormat="1" ht="21" customHeight="1"/>
    <row r="610" s="197" customFormat="1" ht="21" customHeight="1"/>
    <row r="611" s="197" customFormat="1" ht="21" customHeight="1"/>
    <row r="612" s="197" customFormat="1" ht="21" customHeight="1"/>
    <row r="613" s="197" customFormat="1" ht="21" customHeight="1"/>
    <row r="614" s="197" customFormat="1" ht="21" customHeight="1"/>
    <row r="615" s="197" customFormat="1" ht="21" customHeight="1"/>
    <row r="616" s="197" customFormat="1" ht="21" customHeight="1"/>
    <row r="617" s="197" customFormat="1" ht="21" customHeight="1"/>
    <row r="618" s="197" customFormat="1" ht="21" customHeight="1"/>
    <row r="619" s="197" customFormat="1" ht="21" customHeight="1"/>
    <row r="620" s="197" customFormat="1" ht="21" customHeight="1"/>
    <row r="621" s="197" customFormat="1" ht="21" customHeight="1"/>
    <row r="622" s="197" customFormat="1" ht="21" customHeight="1"/>
    <row r="623" s="197" customFormat="1" ht="21" customHeight="1"/>
    <row r="624" s="197" customFormat="1" ht="21" customHeight="1"/>
    <row r="625" s="197" customFormat="1" ht="21" customHeight="1"/>
    <row r="626" s="197" customFormat="1" ht="21" customHeight="1"/>
    <row r="627" s="197" customFormat="1" ht="21" customHeight="1"/>
    <row r="628" s="197" customFormat="1" ht="21" customHeight="1"/>
    <row r="629" s="197" customFormat="1" ht="21" customHeight="1"/>
    <row r="630" s="197" customFormat="1" ht="21" customHeight="1"/>
    <row r="631" s="197" customFormat="1" ht="21" customHeight="1"/>
    <row r="632" s="197" customFormat="1" ht="21" customHeight="1"/>
    <row r="633" s="197" customFormat="1" ht="21" customHeight="1"/>
    <row r="634" s="197" customFormat="1" ht="21" customHeight="1"/>
    <row r="635" s="197" customFormat="1" ht="21" customHeight="1"/>
    <row r="636" s="197" customFormat="1" ht="21" customHeight="1"/>
    <row r="637" s="197" customFormat="1" ht="21" customHeight="1"/>
    <row r="638" s="197" customFormat="1" ht="21" customHeight="1"/>
    <row r="639" s="197" customFormat="1" ht="21" customHeight="1"/>
    <row r="640" s="197" customFormat="1" ht="21" customHeight="1"/>
    <row r="641" s="197" customFormat="1" ht="21" customHeight="1"/>
    <row r="642" s="197" customFormat="1" ht="21" customHeight="1"/>
    <row r="643" s="197" customFormat="1" ht="21" customHeight="1"/>
    <row r="644" s="197" customFormat="1" ht="21" customHeight="1"/>
    <row r="645" s="197" customFormat="1" ht="21" customHeight="1"/>
    <row r="646" s="197" customFormat="1" ht="21" customHeight="1"/>
    <row r="647" s="197" customFormat="1" ht="21" customHeight="1"/>
    <row r="648" s="197" customFormat="1" ht="21" customHeight="1"/>
    <row r="649" s="197" customFormat="1" ht="21" customHeight="1"/>
    <row r="650" s="197" customFormat="1" ht="21" customHeight="1"/>
    <row r="651" s="197" customFormat="1" ht="21" customHeight="1"/>
    <row r="652" s="197" customFormat="1" ht="21" customHeight="1"/>
    <row r="653" s="197" customFormat="1" ht="21" customHeight="1"/>
    <row r="654" s="197" customFormat="1" ht="21" customHeight="1"/>
    <row r="655" s="197" customFormat="1" ht="21" customHeight="1"/>
    <row r="656" s="197" customFormat="1" ht="21" customHeight="1"/>
    <row r="657" s="197" customFormat="1" ht="21" customHeight="1"/>
    <row r="658" s="197" customFormat="1" ht="21" customHeight="1"/>
    <row r="659" s="197" customFormat="1" ht="21" customHeight="1"/>
    <row r="660" s="197" customFormat="1" ht="21" customHeight="1"/>
    <row r="661" s="197" customFormat="1" ht="21" customHeight="1"/>
    <row r="662" s="197" customFormat="1" ht="21" customHeight="1"/>
    <row r="663" s="197" customFormat="1" ht="21" customHeight="1"/>
    <row r="664" s="197" customFormat="1" ht="21" customHeight="1"/>
    <row r="665" s="197" customFormat="1" ht="21" customHeight="1"/>
    <row r="666" s="197" customFormat="1" ht="21" customHeight="1"/>
    <row r="667" s="197" customFormat="1" ht="21" customHeight="1"/>
    <row r="668" s="197" customFormat="1" ht="21" customHeight="1"/>
    <row r="669" s="197" customFormat="1" ht="21" customHeight="1"/>
    <row r="670" s="197" customFormat="1" ht="21" customHeight="1"/>
    <row r="671" s="197" customFormat="1" ht="21" customHeight="1"/>
    <row r="672" s="197" customFormat="1" ht="21" customHeight="1"/>
    <row r="673" s="197" customFormat="1" ht="21" customHeight="1"/>
    <row r="674" s="197" customFormat="1" ht="21" customHeight="1"/>
    <row r="675" s="197" customFormat="1" ht="21" customHeight="1"/>
    <row r="676" s="197" customFormat="1" ht="21" customHeight="1"/>
    <row r="677" s="197" customFormat="1" ht="21" customHeight="1"/>
    <row r="678" s="197" customFormat="1" ht="21" customHeight="1"/>
    <row r="679" s="197" customFormat="1" ht="21" customHeight="1"/>
    <row r="680" s="197" customFormat="1" ht="21" customHeight="1"/>
    <row r="681" s="197" customFormat="1" ht="21" customHeight="1"/>
    <row r="682" s="197" customFormat="1" ht="21" customHeight="1"/>
    <row r="683" s="197" customFormat="1" ht="21" customHeight="1"/>
    <row r="684" s="197" customFormat="1" ht="21" customHeight="1"/>
    <row r="685" s="197" customFormat="1" ht="21" customHeight="1"/>
    <row r="686" s="197" customFormat="1" ht="21" customHeight="1"/>
    <row r="687" s="197" customFormat="1" ht="21" customHeight="1"/>
    <row r="688" s="197" customFormat="1" ht="21" customHeight="1"/>
    <row r="689" s="197" customFormat="1" ht="21" customHeight="1"/>
    <row r="690" s="197" customFormat="1" ht="21" customHeight="1"/>
    <row r="691" s="197" customFormat="1" ht="21" customHeight="1"/>
    <row r="692" s="197" customFormat="1" ht="21" customHeight="1"/>
    <row r="693" s="197" customFormat="1" ht="21" customHeight="1"/>
    <row r="694" s="197" customFormat="1" ht="21" customHeight="1"/>
    <row r="695" s="197" customFormat="1" ht="21" customHeight="1"/>
    <row r="696" s="197" customFormat="1" ht="21" customHeight="1"/>
    <row r="697" s="197" customFormat="1" ht="21" customHeight="1"/>
    <row r="698" s="197" customFormat="1" ht="21" customHeight="1"/>
    <row r="699" s="197" customFormat="1" ht="21" customHeight="1"/>
    <row r="700" s="197" customFormat="1" ht="21" customHeight="1"/>
    <row r="701" s="197" customFormat="1" ht="21" customHeight="1"/>
    <row r="702" s="197" customFormat="1" ht="21" customHeight="1"/>
    <row r="703" s="197" customFormat="1" ht="21" customHeight="1"/>
    <row r="704" s="197" customFormat="1" ht="21" customHeight="1"/>
    <row r="705" s="197" customFormat="1" ht="21" customHeight="1"/>
    <row r="706" s="197" customFormat="1" ht="21" customHeight="1"/>
    <row r="707" s="197" customFormat="1" ht="21" customHeight="1"/>
    <row r="708" s="197" customFormat="1" ht="21" customHeight="1"/>
    <row r="709" s="197" customFormat="1" ht="21" customHeight="1"/>
    <row r="710" s="197" customFormat="1" ht="21" customHeight="1"/>
    <row r="711" s="197" customFormat="1" ht="21" customHeight="1"/>
    <row r="712" s="197" customFormat="1" ht="21" customHeight="1"/>
    <row r="713" s="197" customFormat="1" ht="21" customHeight="1"/>
    <row r="714" s="197" customFormat="1" ht="21" customHeight="1"/>
    <row r="715" s="197" customFormat="1" ht="21" customHeight="1"/>
    <row r="716" s="197" customFormat="1" ht="21" customHeight="1"/>
    <row r="717" s="197" customFormat="1" ht="21" customHeight="1"/>
    <row r="718" s="197" customFormat="1" ht="21" customHeight="1"/>
    <row r="719" s="197" customFormat="1" ht="21" customHeight="1"/>
    <row r="720" s="197" customFormat="1" ht="21" customHeight="1"/>
    <row r="721" s="197" customFormat="1" ht="21" customHeight="1"/>
    <row r="722" s="197" customFormat="1" ht="21" customHeight="1"/>
    <row r="723" s="197" customFormat="1" ht="21" customHeight="1"/>
    <row r="724" s="197" customFormat="1" ht="21" customHeight="1"/>
    <row r="725" s="197" customFormat="1" ht="21" customHeight="1"/>
    <row r="726" s="197" customFormat="1" ht="21" customHeight="1"/>
    <row r="727" s="197" customFormat="1" ht="21" customHeight="1"/>
    <row r="728" s="197" customFormat="1" ht="21" customHeight="1"/>
    <row r="729" s="197" customFormat="1" ht="21" customHeight="1"/>
    <row r="730" s="197" customFormat="1" ht="21" customHeight="1"/>
    <row r="731" s="197" customFormat="1" ht="21" customHeight="1"/>
    <row r="732" s="197" customFormat="1" ht="21" customHeight="1"/>
    <row r="733" s="197" customFormat="1" ht="21" customHeight="1"/>
    <row r="734" s="197" customFormat="1" ht="21" customHeight="1"/>
    <row r="735" s="197" customFormat="1" ht="21" customHeight="1"/>
    <row r="736" s="197" customFormat="1" ht="21" customHeight="1"/>
    <row r="737" s="197" customFormat="1" ht="21" customHeight="1"/>
    <row r="738" s="197" customFormat="1" ht="21" customHeight="1"/>
    <row r="739" s="197" customFormat="1" ht="21" customHeight="1"/>
    <row r="740" s="197" customFormat="1" ht="21" customHeight="1"/>
    <row r="741" s="197" customFormat="1" ht="21" customHeight="1"/>
    <row r="742" s="197" customFormat="1" ht="21" customHeight="1"/>
    <row r="743" s="197" customFormat="1" ht="21" customHeight="1"/>
    <row r="744" s="197" customFormat="1" ht="21" customHeight="1"/>
    <row r="745" s="197" customFormat="1" ht="21" customHeight="1"/>
    <row r="746" s="197" customFormat="1" ht="21" customHeight="1"/>
    <row r="747" s="197" customFormat="1" ht="21" customHeight="1"/>
    <row r="748" s="197" customFormat="1" ht="21" customHeight="1"/>
    <row r="749" s="197" customFormat="1" ht="21" customHeight="1"/>
    <row r="750" s="197" customFormat="1" ht="21" customHeight="1"/>
    <row r="751" s="197" customFormat="1" ht="21" customHeight="1"/>
    <row r="752" s="197" customFormat="1" ht="21" customHeight="1"/>
    <row r="753" s="197" customFormat="1" ht="21" customHeight="1"/>
    <row r="754" s="197" customFormat="1" ht="21" customHeight="1"/>
    <row r="755" s="197" customFormat="1" ht="21" customHeight="1"/>
    <row r="756" s="197" customFormat="1" ht="21" customHeight="1"/>
    <row r="757" s="197" customFormat="1" ht="21" customHeight="1"/>
    <row r="758" s="197" customFormat="1" ht="21" customHeight="1"/>
    <row r="759" s="197" customFormat="1" ht="21" customHeight="1"/>
    <row r="760" s="197" customFormat="1" ht="21" customHeight="1"/>
    <row r="761" s="197" customFormat="1" ht="21" customHeight="1"/>
    <row r="762" s="197" customFormat="1" ht="21" customHeight="1"/>
    <row r="763" s="197" customFormat="1" ht="21" customHeight="1"/>
    <row r="764" s="197" customFormat="1" ht="21" customHeight="1"/>
    <row r="765" s="197" customFormat="1" ht="21" customHeight="1"/>
    <row r="766" s="197" customFormat="1" ht="21" customHeight="1"/>
    <row r="767" s="197" customFormat="1" ht="21" customHeight="1"/>
    <row r="768" s="197" customFormat="1" ht="21" customHeight="1"/>
    <row r="769" s="197" customFormat="1" ht="21" customHeight="1"/>
    <row r="770" s="197" customFormat="1" ht="21" customHeight="1"/>
    <row r="771" s="197" customFormat="1" ht="21" customHeight="1"/>
    <row r="772" s="197" customFormat="1" ht="21" customHeight="1"/>
    <row r="773" s="197" customFormat="1" ht="21" customHeight="1"/>
    <row r="774" s="197" customFormat="1" ht="21" customHeight="1"/>
    <row r="775" s="197" customFormat="1" ht="21" customHeight="1"/>
    <row r="776" s="197" customFormat="1" ht="21" customHeight="1"/>
    <row r="777" s="197" customFormat="1" ht="21" customHeight="1"/>
    <row r="778" s="197" customFormat="1" ht="21" customHeight="1"/>
    <row r="779" s="197" customFormat="1" ht="21" customHeight="1"/>
    <row r="780" s="197" customFormat="1" ht="21" customHeight="1"/>
    <row r="781" s="197" customFormat="1" ht="21" customHeight="1"/>
    <row r="782" s="197" customFormat="1" ht="21" customHeight="1"/>
    <row r="783" s="197" customFormat="1" ht="21" customHeight="1"/>
    <row r="784" s="197" customFormat="1" ht="21" customHeight="1"/>
    <row r="785" s="197" customFormat="1" ht="21" customHeight="1"/>
    <row r="786" s="197" customFormat="1" ht="21" customHeight="1"/>
    <row r="787" s="197" customFormat="1" ht="21" customHeight="1"/>
    <row r="788" s="197" customFormat="1" ht="21" customHeight="1"/>
    <row r="789" s="197" customFormat="1" ht="21" customHeight="1"/>
    <row r="790" s="197" customFormat="1" ht="21" customHeight="1"/>
    <row r="791" s="197" customFormat="1" ht="21" customHeight="1"/>
    <row r="792" s="197" customFormat="1" ht="21" customHeight="1"/>
    <row r="793" s="197" customFormat="1" ht="21" customHeight="1"/>
    <row r="794" s="197" customFormat="1" ht="21" customHeight="1"/>
    <row r="795" s="197" customFormat="1" ht="21" customHeight="1"/>
    <row r="796" s="197" customFormat="1" ht="21" customHeight="1"/>
    <row r="797" s="197" customFormat="1" ht="21" customHeight="1"/>
    <row r="798" s="197" customFormat="1" ht="21" customHeight="1"/>
    <row r="799" s="197" customFormat="1" ht="21" customHeight="1"/>
    <row r="800" s="197" customFormat="1" ht="21" customHeight="1"/>
    <row r="801" s="197" customFormat="1" ht="21" customHeight="1"/>
    <row r="802" s="197" customFormat="1" ht="21" customHeight="1"/>
    <row r="803" s="197" customFormat="1" ht="21" customHeight="1"/>
    <row r="804" s="197" customFormat="1" ht="21" customHeight="1"/>
    <row r="805" s="197" customFormat="1" ht="21" customHeight="1"/>
    <row r="806" s="197" customFormat="1" ht="21" customHeight="1"/>
    <row r="807" s="197" customFormat="1" ht="21" customHeight="1"/>
    <row r="808" s="197" customFormat="1" ht="21" customHeight="1"/>
    <row r="809" s="197" customFormat="1" ht="21" customHeight="1"/>
    <row r="810" s="197" customFormat="1" ht="21" customHeight="1"/>
    <row r="811" s="197" customFormat="1" ht="21" customHeight="1"/>
    <row r="812" s="197" customFormat="1" ht="21" customHeight="1"/>
    <row r="813" s="197" customFormat="1" ht="21" customHeight="1"/>
    <row r="814" s="197" customFormat="1" ht="21" customHeight="1"/>
    <row r="815" s="197" customFormat="1" ht="21" customHeight="1"/>
    <row r="816" s="197" customFormat="1" ht="21" customHeight="1"/>
    <row r="817" s="197" customFormat="1" ht="21" customHeight="1"/>
    <row r="818" s="197" customFormat="1" ht="21" customHeight="1"/>
    <row r="819" s="197" customFormat="1" ht="21" customHeight="1"/>
    <row r="820" s="197" customFormat="1" ht="21" customHeight="1"/>
    <row r="821" s="197" customFormat="1" ht="21" customHeight="1"/>
    <row r="822" s="197" customFormat="1" ht="21" customHeight="1"/>
    <row r="823" s="197" customFormat="1" ht="21" customHeight="1"/>
    <row r="824" s="197" customFormat="1" ht="21" customHeight="1"/>
    <row r="825" s="197" customFormat="1" ht="21" customHeight="1"/>
    <row r="826" s="197" customFormat="1" ht="21" customHeight="1"/>
    <row r="827" s="197" customFormat="1" ht="21" customHeight="1"/>
    <row r="828" s="197" customFormat="1" ht="21" customHeight="1"/>
    <row r="829" s="197" customFormat="1" ht="21" customHeight="1"/>
    <row r="830" s="197" customFormat="1" ht="21" customHeight="1"/>
    <row r="831" s="197" customFormat="1" ht="21" customHeight="1"/>
    <row r="832" s="197" customFormat="1" ht="21" customHeight="1"/>
    <row r="833" s="197" customFormat="1" ht="21" customHeight="1"/>
    <row r="834" s="197" customFormat="1" ht="21" customHeight="1"/>
    <row r="835" s="197" customFormat="1" ht="21" customHeight="1"/>
    <row r="836" s="197" customFormat="1" ht="21" customHeight="1"/>
    <row r="837" s="197" customFormat="1" ht="21" customHeight="1"/>
    <row r="838" s="197" customFormat="1" ht="21" customHeight="1"/>
    <row r="839" s="197" customFormat="1" ht="21" customHeight="1"/>
    <row r="840" s="197" customFormat="1" ht="21" customHeight="1"/>
    <row r="841" s="197" customFormat="1" ht="21" customHeight="1"/>
    <row r="842" s="197" customFormat="1" ht="21" customHeight="1"/>
    <row r="843" s="197" customFormat="1" ht="21" customHeight="1"/>
    <row r="844" s="197" customFormat="1" ht="21" customHeight="1"/>
    <row r="845" s="197" customFormat="1" ht="21" customHeight="1"/>
    <row r="846" s="197" customFormat="1" ht="21" customHeight="1"/>
    <row r="847" s="197" customFormat="1" ht="21" customHeight="1"/>
    <row r="848" s="197" customFormat="1" ht="21" customHeight="1"/>
    <row r="849" s="197" customFormat="1" ht="21" customHeight="1"/>
    <row r="850" s="197" customFormat="1" ht="21" customHeight="1"/>
    <row r="851" s="197" customFormat="1" ht="21" customHeight="1"/>
    <row r="852" s="197" customFormat="1" ht="21" customHeight="1"/>
    <row r="853" s="197" customFormat="1" ht="21" customHeight="1"/>
    <row r="854" s="197" customFormat="1" ht="21" customHeight="1"/>
    <row r="855" s="197" customFormat="1" ht="21" customHeight="1"/>
    <row r="856" s="197" customFormat="1" ht="21" customHeight="1"/>
    <row r="857" s="197" customFormat="1" ht="21" customHeight="1"/>
    <row r="858" s="197" customFormat="1" ht="21" customHeight="1"/>
    <row r="859" s="197" customFormat="1" ht="21" customHeight="1"/>
    <row r="860" s="197" customFormat="1" ht="21" customHeight="1"/>
    <row r="861" s="197" customFormat="1" ht="21" customHeight="1"/>
    <row r="862" s="197" customFormat="1" ht="21" customHeight="1"/>
    <row r="863" s="197" customFormat="1" ht="21" customHeight="1"/>
    <row r="864" s="197" customFormat="1" ht="21" customHeight="1"/>
    <row r="865" s="197" customFormat="1" ht="21" customHeight="1"/>
    <row r="866" s="197" customFormat="1" ht="21" customHeight="1"/>
    <row r="867" s="197" customFormat="1" ht="21" customHeight="1"/>
    <row r="868" s="197" customFormat="1" ht="21" customHeight="1"/>
    <row r="869" s="197" customFormat="1" ht="21" customHeight="1"/>
    <row r="870" s="197" customFormat="1" ht="21" customHeight="1"/>
    <row r="871" s="197" customFormat="1" ht="21" customHeight="1"/>
    <row r="872" s="197" customFormat="1" ht="21" customHeight="1"/>
    <row r="873" s="197" customFormat="1" ht="21" customHeight="1"/>
    <row r="874" s="197" customFormat="1" ht="21" customHeight="1"/>
    <row r="875" s="197" customFormat="1" ht="21" customHeight="1"/>
    <row r="876" s="197" customFormat="1" ht="21" customHeight="1"/>
    <row r="877" s="197" customFormat="1" ht="21" customHeight="1"/>
    <row r="878" s="197" customFormat="1" ht="21" customHeight="1"/>
    <row r="879" s="197" customFormat="1" ht="21" customHeight="1"/>
    <row r="880" s="197" customFormat="1" ht="21" customHeight="1"/>
    <row r="881" s="197" customFormat="1" ht="21" customHeight="1"/>
    <row r="882" s="197" customFormat="1" ht="21" customHeight="1"/>
    <row r="883" s="197" customFormat="1" ht="21" customHeight="1"/>
    <row r="884" s="197" customFormat="1" ht="21" customHeight="1"/>
    <row r="885" s="197" customFormat="1" ht="21" customHeight="1"/>
    <row r="886" s="197" customFormat="1" ht="21" customHeight="1"/>
    <row r="887" s="197" customFormat="1" ht="21" customHeight="1"/>
    <row r="888" s="197" customFormat="1" ht="21" customHeight="1"/>
    <row r="889" s="197" customFormat="1" ht="21" customHeight="1"/>
    <row r="890" s="197" customFormat="1" ht="21" customHeight="1"/>
    <row r="891" s="197" customFormat="1" ht="21" customHeight="1"/>
    <row r="892" s="197" customFormat="1" ht="21" customHeight="1"/>
    <row r="893" s="197" customFormat="1" ht="21" customHeight="1"/>
    <row r="894" s="197" customFormat="1" ht="21" customHeight="1"/>
    <row r="895" s="197" customFormat="1" ht="21" customHeight="1"/>
    <row r="896" s="197" customFormat="1" ht="21" customHeight="1"/>
    <row r="897" s="197" customFormat="1" ht="21" customHeight="1"/>
    <row r="898" s="197" customFormat="1" ht="21" customHeight="1"/>
    <row r="899" s="197" customFormat="1" ht="21" customHeight="1"/>
    <row r="900" s="197" customFormat="1" ht="21" customHeight="1"/>
    <row r="901" s="197" customFormat="1" ht="21" customHeight="1"/>
    <row r="902" s="197" customFormat="1" ht="21" customHeight="1"/>
    <row r="903" s="197" customFormat="1" ht="21" customHeight="1"/>
    <row r="904" s="197" customFormat="1" ht="21" customHeight="1"/>
    <row r="905" s="197" customFormat="1" ht="21" customHeight="1"/>
    <row r="906" s="197" customFormat="1" ht="21" customHeight="1"/>
    <row r="907" s="197" customFormat="1" ht="21" customHeight="1"/>
    <row r="908" s="197" customFormat="1" ht="21" customHeight="1"/>
    <row r="909" s="197" customFormat="1" ht="21" customHeight="1"/>
    <row r="910" s="197" customFormat="1" ht="21" customHeight="1"/>
    <row r="911" s="197" customFormat="1" ht="21" customHeight="1"/>
    <row r="912" s="197" customFormat="1" ht="21" customHeight="1"/>
    <row r="913" s="197" customFormat="1" ht="21" customHeight="1"/>
    <row r="914" s="197" customFormat="1" ht="21" customHeight="1"/>
    <row r="915" s="197" customFormat="1" ht="21" customHeight="1"/>
    <row r="916" s="197" customFormat="1" ht="21" customHeight="1"/>
    <row r="917" s="197" customFormat="1" ht="21" customHeight="1"/>
    <row r="918" s="197" customFormat="1" ht="21" customHeight="1"/>
    <row r="919" s="197" customFormat="1" ht="21" customHeight="1"/>
    <row r="920" s="197" customFormat="1" ht="21" customHeight="1"/>
    <row r="921" s="197" customFormat="1" ht="21" customHeight="1"/>
    <row r="922" s="197" customFormat="1" ht="21" customHeight="1"/>
    <row r="923" s="197" customFormat="1" ht="21" customHeight="1"/>
    <row r="924" s="197" customFormat="1" ht="21" customHeight="1"/>
    <row r="925" s="197" customFormat="1" ht="21" customHeight="1"/>
    <row r="926" s="197" customFormat="1" ht="21" customHeight="1"/>
    <row r="927" s="197" customFormat="1" ht="21" customHeight="1"/>
    <row r="928" s="197" customFormat="1" ht="21" customHeight="1"/>
    <row r="929" s="197" customFormat="1" ht="21" customHeight="1"/>
    <row r="930" s="197" customFormat="1" ht="21" customHeight="1"/>
    <row r="931" s="197" customFormat="1" ht="21" customHeight="1"/>
    <row r="932" s="197" customFormat="1" ht="21" customHeight="1"/>
    <row r="933" s="197" customFormat="1" ht="21" customHeight="1"/>
    <row r="934" s="197" customFormat="1" ht="21" customHeight="1"/>
    <row r="935" s="197" customFormat="1" ht="21" customHeight="1"/>
    <row r="936" s="197" customFormat="1" ht="21" customHeight="1"/>
    <row r="937" s="197" customFormat="1" ht="21" customHeight="1"/>
    <row r="938" s="197" customFormat="1" ht="21" customHeight="1"/>
    <row r="939" s="197" customFormat="1" ht="21" customHeight="1"/>
    <row r="940" s="197" customFormat="1" ht="21" customHeight="1"/>
    <row r="941" s="197" customFormat="1" ht="21" customHeight="1"/>
    <row r="942" s="197" customFormat="1" ht="21" customHeight="1"/>
    <row r="943" s="197" customFormat="1" ht="21" customHeight="1"/>
    <row r="944" s="197" customFormat="1" ht="21" customHeight="1"/>
    <row r="945" s="197" customFormat="1" ht="21" customHeight="1"/>
    <row r="946" s="197" customFormat="1" ht="21" customHeight="1"/>
    <row r="947" s="197" customFormat="1" ht="21" customHeight="1"/>
    <row r="948" s="197" customFormat="1" ht="21" customHeight="1"/>
    <row r="949" s="197" customFormat="1" ht="21" customHeight="1"/>
    <row r="950" s="197" customFormat="1" ht="21" customHeight="1"/>
    <row r="951" s="197" customFormat="1" ht="21" customHeight="1"/>
    <row r="952" s="197" customFormat="1" ht="21" customHeight="1"/>
    <row r="953" s="197" customFormat="1" ht="21" customHeight="1"/>
    <row r="954" s="197" customFormat="1" ht="21" customHeight="1"/>
    <row r="955" s="197" customFormat="1" ht="21" customHeight="1"/>
    <row r="956" s="197" customFormat="1" ht="21" customHeight="1"/>
    <row r="957" s="197" customFormat="1" ht="21" customHeight="1"/>
    <row r="958" s="197" customFormat="1" ht="21" customHeight="1"/>
    <row r="959" s="197" customFormat="1" ht="21" customHeight="1"/>
    <row r="960" s="197" customFormat="1" ht="21" customHeight="1"/>
    <row r="961" s="197" customFormat="1" ht="21" customHeight="1"/>
    <row r="962" s="197" customFormat="1" ht="21" customHeight="1"/>
    <row r="963" s="197" customFormat="1" ht="21" customHeight="1"/>
    <row r="964" s="197" customFormat="1" ht="21" customHeight="1"/>
    <row r="965" s="197" customFormat="1" ht="21" customHeight="1"/>
    <row r="966" s="197" customFormat="1" ht="21" customHeight="1"/>
    <row r="967" s="197" customFormat="1" ht="21" customHeight="1"/>
    <row r="968" s="197" customFormat="1" ht="21" customHeight="1"/>
    <row r="969" s="197" customFormat="1" ht="21" customHeight="1"/>
    <row r="970" s="197" customFormat="1" ht="21" customHeight="1"/>
    <row r="971" s="197" customFormat="1" ht="21" customHeight="1"/>
    <row r="972" s="197" customFormat="1" ht="21" customHeight="1"/>
    <row r="973" s="197" customFormat="1" ht="21" customHeight="1"/>
    <row r="974" s="197" customFormat="1" ht="21" customHeight="1"/>
    <row r="975" s="197" customFormat="1" ht="21" customHeight="1"/>
    <row r="976" s="197" customFormat="1" ht="21" customHeight="1"/>
    <row r="977" s="197" customFormat="1" ht="21" customHeight="1"/>
    <row r="978" s="197" customFormat="1" ht="21" customHeight="1"/>
    <row r="979" s="197" customFormat="1" ht="21" customHeight="1"/>
    <row r="980" s="197" customFormat="1" ht="21" customHeight="1"/>
    <row r="981" s="197" customFormat="1" ht="21" customHeight="1"/>
    <row r="982" s="197" customFormat="1" ht="21" customHeight="1"/>
    <row r="983" s="197" customFormat="1" ht="21" customHeight="1"/>
    <row r="984" s="197" customFormat="1" ht="21" customHeight="1"/>
    <row r="985" s="197" customFormat="1" ht="21" customHeight="1"/>
    <row r="986" s="197" customFormat="1" ht="21" customHeight="1"/>
    <row r="987" s="197" customFormat="1" ht="21" customHeight="1"/>
    <row r="988" s="197" customFormat="1" ht="21" customHeight="1"/>
    <row r="989" s="197" customFormat="1" ht="21" customHeight="1"/>
    <row r="990" s="197" customFormat="1" ht="21" customHeight="1"/>
    <row r="991" s="197" customFormat="1" ht="21" customHeight="1"/>
    <row r="992" s="197" customFormat="1" ht="21" customHeight="1"/>
    <row r="993" s="197" customFormat="1" ht="21" customHeight="1"/>
    <row r="994" s="197" customFormat="1" ht="21" customHeight="1"/>
    <row r="995" s="197" customFormat="1" ht="21" customHeight="1"/>
    <row r="996" s="197" customFormat="1" ht="21" customHeight="1"/>
    <row r="997" s="197" customFormat="1" ht="21" customHeight="1"/>
    <row r="998" s="197" customFormat="1" ht="21" customHeight="1"/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HO26"/>
  <sheetViews>
    <sheetView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23.625" style="126" customWidth="1"/>
    <col min="2" max="2" width="12.50390625" style="126" customWidth="1"/>
    <col min="3" max="3" width="23.625" style="126" customWidth="1"/>
    <col min="4" max="4" width="12.50390625" style="126" customWidth="1"/>
    <col min="5" max="223" width="9.00390625" style="126" customWidth="1"/>
    <col min="224" max="16384" width="9.00390625" style="172" customWidth="1"/>
  </cols>
  <sheetData>
    <row r="1" spans="1:223" s="170" customFormat="1" ht="19.5" customHeight="1">
      <c r="A1" s="85" t="s">
        <v>824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</row>
    <row r="2" spans="1:223" s="171" customFormat="1" ht="48.75" customHeight="1">
      <c r="A2" s="173" t="s">
        <v>825</v>
      </c>
      <c r="B2" s="173"/>
      <c r="C2" s="173"/>
      <c r="D2" s="17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</row>
    <row r="3" spans="1:4" ht="34.5" customHeight="1">
      <c r="A3" s="174"/>
      <c r="B3" s="187"/>
      <c r="C3" s="187"/>
      <c r="D3" s="188" t="s">
        <v>130</v>
      </c>
    </row>
    <row r="4" spans="1:4" ht="34.5" customHeight="1">
      <c r="A4" s="177" t="s">
        <v>79</v>
      </c>
      <c r="B4" s="189" t="s">
        <v>826</v>
      </c>
      <c r="C4" s="177" t="s">
        <v>79</v>
      </c>
      <c r="D4" s="189" t="s">
        <v>827</v>
      </c>
    </row>
    <row r="5" spans="1:4" ht="34.5" customHeight="1">
      <c r="A5" s="178" t="s">
        <v>828</v>
      </c>
      <c r="B5" s="190">
        <v>166743</v>
      </c>
      <c r="C5" s="178" t="s">
        <v>829</v>
      </c>
      <c r="D5" s="190">
        <v>121579</v>
      </c>
    </row>
    <row r="6" spans="1:4" ht="34.5" customHeight="1">
      <c r="A6" s="178" t="s">
        <v>830</v>
      </c>
      <c r="B6" s="190">
        <v>333449</v>
      </c>
      <c r="C6" s="178" t="s">
        <v>831</v>
      </c>
      <c r="D6" s="190">
        <v>320837</v>
      </c>
    </row>
    <row r="7" spans="1:4" ht="34.5" customHeight="1">
      <c r="A7" s="178" t="s">
        <v>832</v>
      </c>
      <c r="B7" s="190">
        <v>297332</v>
      </c>
      <c r="C7" s="178" t="s">
        <v>833</v>
      </c>
      <c r="D7" s="190">
        <v>271197</v>
      </c>
    </row>
    <row r="8" spans="1:4" ht="34.5" customHeight="1">
      <c r="A8" s="178" t="s">
        <v>834</v>
      </c>
      <c r="B8" s="190">
        <v>399052</v>
      </c>
      <c r="C8" s="178" t="s">
        <v>835</v>
      </c>
      <c r="D8" s="190">
        <v>368041</v>
      </c>
    </row>
    <row r="9" spans="1:4" ht="34.5" customHeight="1">
      <c r="A9" s="178" t="s">
        <v>836</v>
      </c>
      <c r="B9" s="190">
        <v>7648</v>
      </c>
      <c r="C9" s="178" t="s">
        <v>837</v>
      </c>
      <c r="D9" s="190">
        <v>8951</v>
      </c>
    </row>
    <row r="10" spans="1:4" ht="34.5" customHeight="1">
      <c r="A10" s="178" t="s">
        <v>838</v>
      </c>
      <c r="B10" s="191"/>
      <c r="C10" s="178" t="s">
        <v>839</v>
      </c>
      <c r="D10" s="191"/>
    </row>
    <row r="11" spans="1:4" s="186" customFormat="1" ht="34.5" customHeight="1">
      <c r="A11" s="189" t="s">
        <v>840</v>
      </c>
      <c r="B11" s="190">
        <v>1204224</v>
      </c>
      <c r="C11" s="189" t="s">
        <v>841</v>
      </c>
      <c r="D11" s="167">
        <v>1090605</v>
      </c>
    </row>
    <row r="12" spans="1:4" s="186" customFormat="1" ht="34.5" customHeight="1">
      <c r="A12" s="192" t="s">
        <v>64</v>
      </c>
      <c r="B12" s="190">
        <v>875697</v>
      </c>
      <c r="C12" s="192" t="s">
        <v>65</v>
      </c>
      <c r="D12" s="190">
        <v>989316</v>
      </c>
    </row>
    <row r="13" spans="1:4" ht="34.5" customHeight="1">
      <c r="A13" s="189" t="s">
        <v>842</v>
      </c>
      <c r="B13" s="190">
        <v>2079921</v>
      </c>
      <c r="C13" s="189" t="s">
        <v>843</v>
      </c>
      <c r="D13" s="190">
        <v>2079921</v>
      </c>
    </row>
    <row r="14" ht="21" customHeight="1">
      <c r="D14" s="150"/>
    </row>
    <row r="15" ht="21" customHeight="1">
      <c r="B15" s="194"/>
    </row>
    <row r="16" ht="21" customHeight="1">
      <c r="B16" s="182"/>
    </row>
    <row r="17" ht="21" customHeight="1">
      <c r="B17" s="182"/>
    </row>
    <row r="25" ht="21" customHeight="1">
      <c r="C25" s="193"/>
    </row>
    <row r="26" ht="21" customHeight="1">
      <c r="C26" s="193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HM17"/>
  <sheetViews>
    <sheetView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32.625" style="126" customWidth="1"/>
    <col min="2" max="2" width="39.50390625" style="126" customWidth="1"/>
    <col min="3" max="221" width="9.00390625" style="126" customWidth="1"/>
    <col min="222" max="16384" width="9.00390625" style="172" customWidth="1"/>
  </cols>
  <sheetData>
    <row r="1" spans="1:221" s="170" customFormat="1" ht="19.5" customHeight="1">
      <c r="A1" s="85" t="s">
        <v>844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</row>
    <row r="2" spans="1:221" s="171" customFormat="1" ht="48.75" customHeight="1">
      <c r="A2" s="173" t="s">
        <v>845</v>
      </c>
      <c r="B2" s="17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</row>
    <row r="3" spans="1:2" ht="35.25" customHeight="1">
      <c r="A3" s="174"/>
      <c r="B3" s="188" t="s">
        <v>130</v>
      </c>
    </row>
    <row r="4" spans="1:2" ht="35.25" customHeight="1">
      <c r="A4" s="177" t="s">
        <v>79</v>
      </c>
      <c r="B4" s="189" t="s">
        <v>826</v>
      </c>
    </row>
    <row r="5" spans="1:2" ht="35.25" customHeight="1">
      <c r="A5" s="178" t="s">
        <v>828</v>
      </c>
      <c r="B5" s="190">
        <v>166743</v>
      </c>
    </row>
    <row r="6" spans="1:2" ht="35.25" customHeight="1">
      <c r="A6" s="178" t="s">
        <v>830</v>
      </c>
      <c r="B6" s="190">
        <v>333449</v>
      </c>
    </row>
    <row r="7" spans="1:2" ht="35.25" customHeight="1">
      <c r="A7" s="178" t="s">
        <v>832</v>
      </c>
      <c r="B7" s="190">
        <v>297332</v>
      </c>
    </row>
    <row r="8" spans="1:2" ht="35.25" customHeight="1">
      <c r="A8" s="178" t="s">
        <v>834</v>
      </c>
      <c r="B8" s="190">
        <v>399052</v>
      </c>
    </row>
    <row r="9" spans="1:2" ht="35.25" customHeight="1">
      <c r="A9" s="178" t="s">
        <v>836</v>
      </c>
      <c r="B9" s="190">
        <v>7648</v>
      </c>
    </row>
    <row r="10" spans="1:2" ht="35.25" customHeight="1">
      <c r="A10" s="178" t="s">
        <v>838</v>
      </c>
      <c r="B10" s="191"/>
    </row>
    <row r="11" spans="1:2" s="186" customFormat="1" ht="35.25" customHeight="1">
      <c r="A11" s="189" t="s">
        <v>840</v>
      </c>
      <c r="B11" s="190">
        <v>1204224</v>
      </c>
    </row>
    <row r="12" spans="1:2" s="186" customFormat="1" ht="35.25" customHeight="1">
      <c r="A12" s="192" t="s">
        <v>64</v>
      </c>
      <c r="B12" s="190">
        <v>875697</v>
      </c>
    </row>
    <row r="13" spans="1:2" ht="35.25" customHeight="1">
      <c r="A13" s="189" t="s">
        <v>842</v>
      </c>
      <c r="B13" s="190">
        <v>2079921</v>
      </c>
    </row>
    <row r="15" ht="21" customHeight="1">
      <c r="B15" s="194"/>
    </row>
    <row r="16" ht="21" customHeight="1">
      <c r="B16" s="182"/>
    </row>
    <row r="17" ht="21" customHeight="1">
      <c r="B17" s="182"/>
    </row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HM26"/>
  <sheetViews>
    <sheetView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40.375" style="126" customWidth="1"/>
    <col min="2" max="2" width="31.50390625" style="126" customWidth="1"/>
    <col min="3" max="221" width="9.00390625" style="126" customWidth="1"/>
    <col min="222" max="16384" width="9.00390625" style="172" customWidth="1"/>
  </cols>
  <sheetData>
    <row r="1" spans="1:221" s="170" customFormat="1" ht="19.5" customHeight="1">
      <c r="A1" s="85" t="s">
        <v>846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</row>
    <row r="2" spans="1:221" s="171" customFormat="1" ht="48.75" customHeight="1">
      <c r="A2" s="173" t="s">
        <v>847</v>
      </c>
      <c r="B2" s="17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</row>
    <row r="3" spans="1:2" ht="33.75" customHeight="1">
      <c r="A3" s="187"/>
      <c r="B3" s="188" t="s">
        <v>130</v>
      </c>
    </row>
    <row r="4" spans="1:2" ht="33.75" customHeight="1">
      <c r="A4" s="177" t="s">
        <v>79</v>
      </c>
      <c r="B4" s="189" t="s">
        <v>827</v>
      </c>
    </row>
    <row r="5" spans="1:2" ht="33.75" customHeight="1">
      <c r="A5" s="178" t="s">
        <v>829</v>
      </c>
      <c r="B5" s="190">
        <v>121579</v>
      </c>
    </row>
    <row r="6" spans="1:2" ht="33.75" customHeight="1">
      <c r="A6" s="178" t="s">
        <v>831</v>
      </c>
      <c r="B6" s="190">
        <v>320837</v>
      </c>
    </row>
    <row r="7" spans="1:2" ht="33.75" customHeight="1">
      <c r="A7" s="178" t="s">
        <v>833</v>
      </c>
      <c r="B7" s="190">
        <v>271197</v>
      </c>
    </row>
    <row r="8" spans="1:2" ht="33.75" customHeight="1">
      <c r="A8" s="178" t="s">
        <v>835</v>
      </c>
      <c r="B8" s="190">
        <v>368041</v>
      </c>
    </row>
    <row r="9" spans="1:2" ht="33.75" customHeight="1">
      <c r="A9" s="178" t="s">
        <v>837</v>
      </c>
      <c r="B9" s="190">
        <v>8951</v>
      </c>
    </row>
    <row r="10" spans="1:2" ht="33.75" customHeight="1">
      <c r="A10" s="178" t="s">
        <v>839</v>
      </c>
      <c r="B10" s="191"/>
    </row>
    <row r="11" spans="1:2" s="186" customFormat="1" ht="33.75" customHeight="1">
      <c r="A11" s="189" t="s">
        <v>841</v>
      </c>
      <c r="B11" s="167">
        <v>1090605</v>
      </c>
    </row>
    <row r="12" spans="1:2" s="186" customFormat="1" ht="33.75" customHeight="1">
      <c r="A12" s="192" t="s">
        <v>65</v>
      </c>
      <c r="B12" s="190">
        <v>989316</v>
      </c>
    </row>
    <row r="13" spans="1:2" ht="33.75" customHeight="1">
      <c r="A13" s="189" t="s">
        <v>843</v>
      </c>
      <c r="B13" s="190">
        <v>2079921</v>
      </c>
    </row>
    <row r="14" ht="21" customHeight="1">
      <c r="B14" s="150"/>
    </row>
    <row r="25" ht="21" customHeight="1">
      <c r="A25" s="193"/>
    </row>
    <row r="26" ht="21" customHeight="1">
      <c r="A26" s="193"/>
    </row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showZeros="0" workbookViewId="0" topLeftCell="A1">
      <selection activeCell="A1" sqref="A1"/>
    </sheetView>
  </sheetViews>
  <sheetFormatPr defaultColWidth="9.125" defaultRowHeight="14.25"/>
  <cols>
    <col min="1" max="1" width="24.25390625" style="552" customWidth="1"/>
    <col min="2" max="2" width="10.125" style="552" customWidth="1"/>
    <col min="3" max="3" width="27.625" style="552" customWidth="1"/>
    <col min="4" max="4" width="10.125" style="552" customWidth="1"/>
    <col min="5" max="12" width="9.125" style="552" customWidth="1"/>
    <col min="13" max="13" width="14.75390625" style="552" customWidth="1"/>
    <col min="14" max="218" width="9.125" style="552" customWidth="1"/>
    <col min="219" max="16384" width="9.125" style="552" customWidth="1"/>
  </cols>
  <sheetData>
    <row r="1" s="550" customFormat="1" ht="19.5" customHeight="1">
      <c r="A1" s="85" t="s">
        <v>77</v>
      </c>
    </row>
    <row r="2" spans="1:4" s="551" customFormat="1" ht="48.75" customHeight="1">
      <c r="A2" s="549" t="s">
        <v>78</v>
      </c>
      <c r="B2" s="549"/>
      <c r="C2" s="549"/>
      <c r="D2" s="549"/>
    </row>
    <row r="3" spans="1:4" ht="29.25" customHeight="1">
      <c r="A3" s="553" t="s">
        <v>2</v>
      </c>
      <c r="B3" s="553"/>
      <c r="C3" s="553"/>
      <c r="D3" s="553"/>
    </row>
    <row r="4" spans="1:4" ht="29.25" customHeight="1">
      <c r="A4" s="330" t="s">
        <v>79</v>
      </c>
      <c r="B4" s="554" t="s">
        <v>4</v>
      </c>
      <c r="C4" s="330" t="s">
        <v>79</v>
      </c>
      <c r="D4" s="554" t="s">
        <v>5</v>
      </c>
    </row>
    <row r="5" spans="1:4" ht="29.25" customHeight="1">
      <c r="A5" s="555" t="s">
        <v>80</v>
      </c>
      <c r="B5" s="556">
        <v>733629</v>
      </c>
      <c r="C5" s="555" t="s">
        <v>81</v>
      </c>
      <c r="D5" s="556">
        <f>1015020-638-2155-5007</f>
        <v>1007220</v>
      </c>
    </row>
    <row r="6" spans="1:6" ht="29.25" customHeight="1">
      <c r="A6" s="555" t="s">
        <v>56</v>
      </c>
      <c r="B6" s="556">
        <f>B7+B8+B9</f>
        <v>1571689</v>
      </c>
      <c r="C6" s="557" t="s">
        <v>82</v>
      </c>
      <c r="D6" s="556">
        <v>2155</v>
      </c>
      <c r="F6" s="558"/>
    </row>
    <row r="7" spans="1:4" ht="29.25" customHeight="1">
      <c r="A7" s="555" t="s">
        <v>83</v>
      </c>
      <c r="B7" s="556">
        <v>118693</v>
      </c>
      <c r="C7" s="555" t="s">
        <v>84</v>
      </c>
      <c r="D7" s="556">
        <v>1280404</v>
      </c>
    </row>
    <row r="8" spans="1:13" ht="29.25" customHeight="1">
      <c r="A8" s="555" t="s">
        <v>85</v>
      </c>
      <c r="B8" s="556">
        <f>1426949+4421</f>
        <v>1431370</v>
      </c>
      <c r="C8" s="555" t="s">
        <v>86</v>
      </c>
      <c r="D8" s="556">
        <v>103246</v>
      </c>
      <c r="F8" s="558"/>
      <c r="M8" s="558"/>
    </row>
    <row r="9" spans="1:13" ht="29.25" customHeight="1">
      <c r="A9" s="555" t="s">
        <v>87</v>
      </c>
      <c r="B9" s="556">
        <v>21626</v>
      </c>
      <c r="C9" s="555" t="s">
        <v>88</v>
      </c>
      <c r="D9" s="556">
        <v>1157687</v>
      </c>
      <c r="F9" s="558"/>
      <c r="M9" s="558"/>
    </row>
    <row r="10" spans="1:13" ht="29.25" customHeight="1">
      <c r="A10" s="555" t="s">
        <v>89</v>
      </c>
      <c r="B10" s="556">
        <v>30545</v>
      </c>
      <c r="C10" s="555" t="s">
        <v>90</v>
      </c>
      <c r="D10" s="556">
        <v>19471</v>
      </c>
      <c r="F10" s="558"/>
      <c r="M10" s="558"/>
    </row>
    <row r="11" spans="1:4" ht="29.25" customHeight="1">
      <c r="A11" s="555" t="s">
        <v>91</v>
      </c>
      <c r="B11" s="556">
        <f>'[5]表三'!$D$91</f>
        <v>20000</v>
      </c>
      <c r="C11" s="555" t="s">
        <v>57</v>
      </c>
      <c r="D11" s="556">
        <v>127452</v>
      </c>
    </row>
    <row r="12" spans="1:4" ht="29.25" customHeight="1">
      <c r="A12" s="555" t="s">
        <v>66</v>
      </c>
      <c r="B12" s="556">
        <v>0</v>
      </c>
      <c r="C12" s="555" t="s">
        <v>67</v>
      </c>
      <c r="D12" s="556">
        <v>638</v>
      </c>
    </row>
    <row r="13" spans="1:4" ht="29.25" customHeight="1">
      <c r="A13" s="555" t="s">
        <v>68</v>
      </c>
      <c r="B13" s="556">
        <f>71434-5007-4421</f>
        <v>62006</v>
      </c>
      <c r="C13" s="555" t="s">
        <v>59</v>
      </c>
      <c r="D13" s="556"/>
    </row>
    <row r="14" spans="1:4" ht="29.25" customHeight="1">
      <c r="A14" s="555"/>
      <c r="B14" s="556"/>
      <c r="C14" s="555"/>
      <c r="D14" s="556"/>
    </row>
    <row r="15" spans="1:6" ht="29.25" customHeight="1">
      <c r="A15" s="559" t="s">
        <v>70</v>
      </c>
      <c r="B15" s="556">
        <f>B13+B11+B10+B6+B5</f>
        <v>2417869</v>
      </c>
      <c r="C15" s="559" t="s">
        <v>71</v>
      </c>
      <c r="D15" s="556">
        <f>D5+D6+D7+D11+D12+D13</f>
        <v>2417869</v>
      </c>
      <c r="E15" s="558"/>
      <c r="F15" s="558"/>
    </row>
    <row r="16" ht="19.5" customHeight="1"/>
    <row r="18" ht="12.75">
      <c r="D18" s="558"/>
    </row>
    <row r="20" ht="12.75">
      <c r="C20" s="558">
        <f>D15-B15</f>
        <v>0</v>
      </c>
    </row>
    <row r="34" ht="12.75">
      <c r="D34" s="558"/>
    </row>
  </sheetData>
  <sheetProtection/>
  <mergeCells count="2">
    <mergeCell ref="A2:D2"/>
    <mergeCell ref="A3:D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9"/>
  <sheetViews>
    <sheetView workbookViewId="0" topLeftCell="A1">
      <pane xSplit="1" ySplit="4" topLeftCell="B5" activePane="bottomRight" state="frozen"/>
      <selection pane="bottomRight" activeCell="A1" sqref="A1"/>
    </sheetView>
  </sheetViews>
  <sheetFormatPr defaultColWidth="9.00390625" defaultRowHeight="24.75" customHeight="1"/>
  <cols>
    <col min="1" max="1" width="35.00390625" style="172" customWidth="1"/>
    <col min="2" max="4" width="12.50390625" style="172" customWidth="1"/>
    <col min="5" max="5" width="9.00390625" style="172" customWidth="1"/>
    <col min="6" max="6" width="16.875" style="172" customWidth="1"/>
    <col min="7" max="16384" width="9.00390625" style="172" customWidth="1"/>
  </cols>
  <sheetData>
    <row r="1" spans="1:247" s="170" customFormat="1" ht="19.5" customHeight="1">
      <c r="A1" s="85" t="s">
        <v>848</v>
      </c>
      <c r="B1" s="86"/>
      <c r="C1" s="86"/>
      <c r="D1" s="86"/>
      <c r="H1" s="88"/>
      <c r="I1" s="86"/>
      <c r="J1" s="86"/>
      <c r="K1" s="86"/>
      <c r="L1" s="88"/>
      <c r="M1" s="86"/>
      <c r="N1" s="86"/>
      <c r="O1" s="86"/>
      <c r="P1" s="88"/>
      <c r="Q1" s="86"/>
      <c r="R1" s="86"/>
      <c r="S1" s="86"/>
      <c r="T1" s="88"/>
      <c r="U1" s="86"/>
      <c r="V1" s="86"/>
      <c r="W1" s="86"/>
      <c r="X1" s="88"/>
      <c r="Y1" s="86"/>
      <c r="Z1" s="86"/>
      <c r="AA1" s="86"/>
      <c r="AB1" s="88"/>
      <c r="AC1" s="86"/>
      <c r="AD1" s="86"/>
      <c r="AE1" s="86"/>
      <c r="AF1" s="88"/>
      <c r="AG1" s="86"/>
      <c r="AH1" s="86"/>
      <c r="AI1" s="86"/>
      <c r="AJ1" s="88"/>
      <c r="AK1" s="86"/>
      <c r="AL1" s="86"/>
      <c r="AM1" s="86"/>
      <c r="AN1" s="88"/>
      <c r="AO1" s="86"/>
      <c r="AP1" s="86"/>
      <c r="AQ1" s="86"/>
      <c r="AR1" s="88"/>
      <c r="AS1" s="86"/>
      <c r="AT1" s="86"/>
      <c r="AU1" s="86"/>
      <c r="AV1" s="88"/>
      <c r="AW1" s="86"/>
      <c r="AX1" s="86"/>
      <c r="AY1" s="86"/>
      <c r="AZ1" s="88"/>
      <c r="BA1" s="86"/>
      <c r="BB1" s="86"/>
      <c r="BC1" s="86"/>
      <c r="BD1" s="88"/>
      <c r="BE1" s="86"/>
      <c r="BF1" s="86"/>
      <c r="BG1" s="86"/>
      <c r="BH1" s="88"/>
      <c r="BI1" s="86"/>
      <c r="BJ1" s="86"/>
      <c r="BK1" s="86"/>
      <c r="BL1" s="88"/>
      <c r="BM1" s="86"/>
      <c r="BN1" s="86"/>
      <c r="BO1" s="86"/>
      <c r="BP1" s="88"/>
      <c r="BQ1" s="86"/>
      <c r="BR1" s="86"/>
      <c r="BS1" s="86"/>
      <c r="BT1" s="88"/>
      <c r="BU1" s="86"/>
      <c r="BV1" s="86"/>
      <c r="BW1" s="86"/>
      <c r="BX1" s="88"/>
      <c r="BY1" s="86"/>
      <c r="BZ1" s="86"/>
      <c r="CA1" s="86"/>
      <c r="CB1" s="88"/>
      <c r="CC1" s="86"/>
      <c r="CD1" s="86"/>
      <c r="CE1" s="86"/>
      <c r="CF1" s="88"/>
      <c r="CG1" s="86"/>
      <c r="CH1" s="86"/>
      <c r="CI1" s="86"/>
      <c r="CJ1" s="88"/>
      <c r="CK1" s="86"/>
      <c r="CL1" s="86"/>
      <c r="CM1" s="86"/>
      <c r="CN1" s="88"/>
      <c r="CO1" s="86"/>
      <c r="CP1" s="86"/>
      <c r="CQ1" s="86"/>
      <c r="CR1" s="88"/>
      <c r="CS1" s="86"/>
      <c r="CT1" s="86"/>
      <c r="CU1" s="86"/>
      <c r="CV1" s="88"/>
      <c r="CW1" s="86"/>
      <c r="CX1" s="86"/>
      <c r="CY1" s="86"/>
      <c r="CZ1" s="88"/>
      <c r="DA1" s="86"/>
      <c r="DB1" s="86"/>
      <c r="DC1" s="86"/>
      <c r="DD1" s="88"/>
      <c r="DE1" s="86"/>
      <c r="DF1" s="86"/>
      <c r="DG1" s="86"/>
      <c r="DH1" s="88"/>
      <c r="DI1" s="86"/>
      <c r="DJ1" s="86"/>
      <c r="DK1" s="86"/>
      <c r="DL1" s="88"/>
      <c r="DM1" s="86"/>
      <c r="DN1" s="86"/>
      <c r="DO1" s="86"/>
      <c r="DP1" s="88"/>
      <c r="DQ1" s="86"/>
      <c r="DR1" s="86"/>
      <c r="DS1" s="86"/>
      <c r="DT1" s="88"/>
      <c r="DU1" s="86"/>
      <c r="DV1" s="86"/>
      <c r="DW1" s="86"/>
      <c r="DX1" s="88"/>
      <c r="DY1" s="86"/>
      <c r="DZ1" s="86"/>
      <c r="EA1" s="86"/>
      <c r="EB1" s="88"/>
      <c r="EC1" s="86"/>
      <c r="ED1" s="86"/>
      <c r="EE1" s="86"/>
      <c r="EF1" s="88"/>
      <c r="EG1" s="86"/>
      <c r="EH1" s="86"/>
      <c r="EI1" s="86"/>
      <c r="EJ1" s="88"/>
      <c r="EK1" s="86"/>
      <c r="EL1" s="86"/>
      <c r="EM1" s="86"/>
      <c r="EN1" s="88"/>
      <c r="EO1" s="86"/>
      <c r="EP1" s="86"/>
      <c r="EQ1" s="86"/>
      <c r="ER1" s="88"/>
      <c r="ES1" s="86"/>
      <c r="ET1" s="86"/>
      <c r="EU1" s="86"/>
      <c r="EV1" s="88"/>
      <c r="EW1" s="86"/>
      <c r="EX1" s="86"/>
      <c r="EY1" s="86"/>
      <c r="EZ1" s="88"/>
      <c r="FA1" s="86"/>
      <c r="FB1" s="86"/>
      <c r="FC1" s="86"/>
      <c r="FD1" s="88"/>
      <c r="FE1" s="86"/>
      <c r="FF1" s="86"/>
      <c r="FG1" s="86"/>
      <c r="FH1" s="88"/>
      <c r="FI1" s="86"/>
      <c r="FJ1" s="86"/>
      <c r="FK1" s="86"/>
      <c r="FL1" s="88"/>
      <c r="FM1" s="86"/>
      <c r="FN1" s="86"/>
      <c r="FO1" s="86"/>
      <c r="FP1" s="88"/>
      <c r="FQ1" s="86"/>
      <c r="FR1" s="86"/>
      <c r="FS1" s="86"/>
      <c r="FT1" s="88"/>
      <c r="FU1" s="86"/>
      <c r="FV1" s="86"/>
      <c r="FW1" s="86"/>
      <c r="FX1" s="88"/>
      <c r="FY1" s="86"/>
      <c r="FZ1" s="86"/>
      <c r="GA1" s="86"/>
      <c r="GB1" s="88"/>
      <c r="GC1" s="86"/>
      <c r="GD1" s="86"/>
      <c r="GE1" s="86"/>
      <c r="GF1" s="88"/>
      <c r="GG1" s="86"/>
      <c r="GH1" s="86"/>
      <c r="GI1" s="86"/>
      <c r="GJ1" s="88"/>
      <c r="GK1" s="86"/>
      <c r="GL1" s="86"/>
      <c r="GM1" s="86"/>
      <c r="GN1" s="88"/>
      <c r="GO1" s="86"/>
      <c r="GP1" s="86"/>
      <c r="GQ1" s="86"/>
      <c r="GR1" s="88"/>
      <c r="GS1" s="86"/>
      <c r="GT1" s="86"/>
      <c r="GU1" s="86"/>
      <c r="GV1" s="88"/>
      <c r="GW1" s="86"/>
      <c r="GX1" s="86"/>
      <c r="GY1" s="86"/>
      <c r="GZ1" s="88"/>
      <c r="HA1" s="86"/>
      <c r="HB1" s="86"/>
      <c r="HC1" s="86"/>
      <c r="HD1" s="88"/>
      <c r="HE1" s="86"/>
      <c r="HF1" s="86"/>
      <c r="HG1" s="86"/>
      <c r="HH1" s="88"/>
      <c r="HI1" s="86"/>
      <c r="HJ1" s="86"/>
      <c r="HK1" s="86"/>
      <c r="HL1" s="88"/>
      <c r="HM1" s="86"/>
      <c r="HN1" s="86"/>
      <c r="HO1" s="86"/>
      <c r="HP1" s="88"/>
      <c r="HQ1" s="86"/>
      <c r="HR1" s="86"/>
      <c r="HS1" s="86"/>
      <c r="HT1" s="88"/>
      <c r="HU1" s="86"/>
      <c r="HV1" s="86"/>
      <c r="HW1" s="86"/>
      <c r="HX1" s="88"/>
      <c r="HY1" s="86"/>
      <c r="HZ1" s="86"/>
      <c r="IA1" s="86"/>
      <c r="IB1" s="88"/>
      <c r="IC1" s="86"/>
      <c r="ID1" s="86"/>
      <c r="IE1" s="86"/>
      <c r="IF1" s="88"/>
      <c r="IG1" s="86"/>
      <c r="IH1" s="86"/>
      <c r="II1" s="86"/>
      <c r="IJ1" s="88"/>
      <c r="IK1" s="86"/>
      <c r="IL1" s="86"/>
      <c r="IM1" s="86"/>
    </row>
    <row r="2" spans="1:247" s="171" customFormat="1" ht="48.75" customHeight="1">
      <c r="A2" s="173" t="s">
        <v>849</v>
      </c>
      <c r="B2" s="173"/>
      <c r="C2" s="173"/>
      <c r="D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</row>
    <row r="3" spans="1:247" ht="30" customHeight="1">
      <c r="A3" s="174"/>
      <c r="B3" s="175"/>
      <c r="C3" s="175"/>
      <c r="D3" s="175" t="s">
        <v>130</v>
      </c>
      <c r="H3" s="174"/>
      <c r="I3" s="175"/>
      <c r="J3" s="175"/>
      <c r="K3" s="175"/>
      <c r="L3" s="174"/>
      <c r="M3" s="175"/>
      <c r="N3" s="175"/>
      <c r="O3" s="175"/>
      <c r="P3" s="174"/>
      <c r="Q3" s="175"/>
      <c r="R3" s="175"/>
      <c r="S3" s="175"/>
      <c r="T3" s="174"/>
      <c r="U3" s="175"/>
      <c r="V3" s="175"/>
      <c r="W3" s="175"/>
      <c r="X3" s="174"/>
      <c r="Y3" s="175"/>
      <c r="Z3" s="175"/>
      <c r="AA3" s="175"/>
      <c r="AB3" s="174"/>
      <c r="AC3" s="175"/>
      <c r="AD3" s="175"/>
      <c r="AE3" s="175"/>
      <c r="AF3" s="174"/>
      <c r="AG3" s="175"/>
      <c r="AH3" s="175"/>
      <c r="AI3" s="175"/>
      <c r="AJ3" s="174"/>
      <c r="AK3" s="175"/>
      <c r="AL3" s="175"/>
      <c r="AM3" s="175"/>
      <c r="AN3" s="174"/>
      <c r="AO3" s="175"/>
      <c r="AP3" s="175"/>
      <c r="AQ3" s="175"/>
      <c r="AR3" s="174"/>
      <c r="AS3" s="175"/>
      <c r="AT3" s="175"/>
      <c r="AU3" s="175"/>
      <c r="AV3" s="174"/>
      <c r="AW3" s="175"/>
      <c r="AX3" s="175"/>
      <c r="AY3" s="175"/>
      <c r="AZ3" s="174"/>
      <c r="BA3" s="175"/>
      <c r="BB3" s="175"/>
      <c r="BC3" s="175"/>
      <c r="BD3" s="174"/>
      <c r="BE3" s="175"/>
      <c r="BF3" s="175"/>
      <c r="BG3" s="175"/>
      <c r="BH3" s="174"/>
      <c r="BI3" s="175"/>
      <c r="BJ3" s="175"/>
      <c r="BK3" s="175"/>
      <c r="BL3" s="174"/>
      <c r="BM3" s="175"/>
      <c r="BN3" s="175"/>
      <c r="BO3" s="175"/>
      <c r="BP3" s="174"/>
      <c r="BQ3" s="175"/>
      <c r="BR3" s="175"/>
      <c r="BS3" s="175"/>
      <c r="BT3" s="174"/>
      <c r="BU3" s="175"/>
      <c r="BV3" s="175"/>
      <c r="BW3" s="175"/>
      <c r="BX3" s="174"/>
      <c r="BY3" s="175"/>
      <c r="BZ3" s="175"/>
      <c r="CA3" s="175"/>
      <c r="CB3" s="174"/>
      <c r="CC3" s="175"/>
      <c r="CD3" s="175"/>
      <c r="CE3" s="175"/>
      <c r="CF3" s="174"/>
      <c r="CG3" s="175"/>
      <c r="CH3" s="175"/>
      <c r="CI3" s="175"/>
      <c r="CJ3" s="174"/>
      <c r="CK3" s="175"/>
      <c r="CL3" s="175"/>
      <c r="CM3" s="175"/>
      <c r="CN3" s="174"/>
      <c r="CO3" s="175"/>
      <c r="CP3" s="175"/>
      <c r="CQ3" s="175"/>
      <c r="CR3" s="174"/>
      <c r="CS3" s="175"/>
      <c r="CT3" s="175"/>
      <c r="CU3" s="175"/>
      <c r="CV3" s="174"/>
      <c r="CW3" s="175"/>
      <c r="CX3" s="175"/>
      <c r="CY3" s="175"/>
      <c r="CZ3" s="174"/>
      <c r="DA3" s="175"/>
      <c r="DB3" s="175"/>
      <c r="DC3" s="175"/>
      <c r="DD3" s="174"/>
      <c r="DE3" s="175"/>
      <c r="DF3" s="175"/>
      <c r="DG3" s="175"/>
      <c r="DH3" s="174"/>
      <c r="DI3" s="175"/>
      <c r="DJ3" s="175"/>
      <c r="DK3" s="175"/>
      <c r="DL3" s="174"/>
      <c r="DM3" s="175"/>
      <c r="DN3" s="175"/>
      <c r="DO3" s="175"/>
      <c r="DP3" s="174"/>
      <c r="DQ3" s="175"/>
      <c r="DR3" s="175"/>
      <c r="DS3" s="175"/>
      <c r="DT3" s="174"/>
      <c r="DU3" s="175"/>
      <c r="DV3" s="175"/>
      <c r="DW3" s="175"/>
      <c r="DX3" s="174"/>
      <c r="DY3" s="175"/>
      <c r="DZ3" s="175"/>
      <c r="EA3" s="175"/>
      <c r="EB3" s="174"/>
      <c r="EC3" s="175"/>
      <c r="ED3" s="175"/>
      <c r="EE3" s="175"/>
      <c r="EF3" s="174"/>
      <c r="EG3" s="175"/>
      <c r="EH3" s="175"/>
      <c r="EI3" s="175"/>
      <c r="EJ3" s="174"/>
      <c r="EK3" s="175"/>
      <c r="EL3" s="175"/>
      <c r="EM3" s="175"/>
      <c r="EN3" s="174"/>
      <c r="EO3" s="175"/>
      <c r="EP3" s="175"/>
      <c r="EQ3" s="175"/>
      <c r="ER3" s="174"/>
      <c r="ES3" s="175"/>
      <c r="ET3" s="175"/>
      <c r="EU3" s="175"/>
      <c r="EV3" s="174"/>
      <c r="EW3" s="175"/>
      <c r="EX3" s="175"/>
      <c r="EY3" s="175"/>
      <c r="EZ3" s="174"/>
      <c r="FA3" s="175"/>
      <c r="FB3" s="175"/>
      <c r="FC3" s="175"/>
      <c r="FD3" s="174"/>
      <c r="FE3" s="175"/>
      <c r="FF3" s="175"/>
      <c r="FG3" s="175"/>
      <c r="FH3" s="174"/>
      <c r="FI3" s="175"/>
      <c r="FJ3" s="175"/>
      <c r="FK3" s="175"/>
      <c r="FL3" s="174"/>
      <c r="FM3" s="175"/>
      <c r="FN3" s="175"/>
      <c r="FO3" s="175"/>
      <c r="FP3" s="174"/>
      <c r="FQ3" s="175"/>
      <c r="FR3" s="175"/>
      <c r="FS3" s="175"/>
      <c r="FT3" s="174"/>
      <c r="FU3" s="175"/>
      <c r="FV3" s="175"/>
      <c r="FW3" s="175"/>
      <c r="FX3" s="174"/>
      <c r="FY3" s="175"/>
      <c r="FZ3" s="175"/>
      <c r="GA3" s="175"/>
      <c r="GB3" s="174"/>
      <c r="GC3" s="175"/>
      <c r="GD3" s="175"/>
      <c r="GE3" s="175"/>
      <c r="GF3" s="174"/>
      <c r="GG3" s="175"/>
      <c r="GH3" s="175"/>
      <c r="GI3" s="175"/>
      <c r="GJ3" s="174"/>
      <c r="GK3" s="175"/>
      <c r="GL3" s="175"/>
      <c r="GM3" s="175"/>
      <c r="GN3" s="174"/>
      <c r="GO3" s="175"/>
      <c r="GP3" s="175"/>
      <c r="GQ3" s="175"/>
      <c r="GR3" s="174"/>
      <c r="GS3" s="175"/>
      <c r="GT3" s="175"/>
      <c r="GU3" s="175"/>
      <c r="GV3" s="174"/>
      <c r="GW3" s="175"/>
      <c r="GX3" s="175"/>
      <c r="GY3" s="175"/>
      <c r="GZ3" s="174"/>
      <c r="HA3" s="175"/>
      <c r="HB3" s="175"/>
      <c r="HC3" s="175"/>
      <c r="HD3" s="174"/>
      <c r="HE3" s="175"/>
      <c r="HF3" s="175"/>
      <c r="HG3" s="175"/>
      <c r="HH3" s="174"/>
      <c r="HI3" s="175"/>
      <c r="HJ3" s="175"/>
      <c r="HK3" s="175"/>
      <c r="HL3" s="174"/>
      <c r="HM3" s="175"/>
      <c r="HN3" s="175"/>
      <c r="HO3" s="175"/>
      <c r="HP3" s="174"/>
      <c r="HQ3" s="175"/>
      <c r="HR3" s="175"/>
      <c r="HS3" s="175"/>
      <c r="HT3" s="174"/>
      <c r="HU3" s="175"/>
      <c r="HV3" s="175"/>
      <c r="HW3" s="175"/>
      <c r="HX3" s="174"/>
      <c r="HY3" s="175"/>
      <c r="HZ3" s="175"/>
      <c r="IA3" s="175"/>
      <c r="IB3" s="174"/>
      <c r="IC3" s="175"/>
      <c r="ID3" s="175"/>
      <c r="IE3" s="175"/>
      <c r="IF3" s="174"/>
      <c r="IG3" s="175"/>
      <c r="IH3" s="175"/>
      <c r="II3" s="175"/>
      <c r="IJ3" s="174"/>
      <c r="IK3" s="175"/>
      <c r="IL3" s="175"/>
      <c r="IM3" s="175"/>
    </row>
    <row r="4" spans="1:4" ht="30.75" customHeight="1">
      <c r="A4" s="176" t="s">
        <v>124</v>
      </c>
      <c r="B4" s="177" t="s">
        <v>850</v>
      </c>
      <c r="C4" s="177" t="s">
        <v>851</v>
      </c>
      <c r="D4" s="177" t="s">
        <v>852</v>
      </c>
    </row>
    <row r="5" spans="1:4" ht="30.75" customHeight="1">
      <c r="A5" s="178" t="s">
        <v>853</v>
      </c>
      <c r="B5" s="179">
        <v>50450</v>
      </c>
      <c r="C5" s="180">
        <v>45163</v>
      </c>
      <c r="D5" s="181">
        <f>C5/B5*100</f>
        <v>89.5</v>
      </c>
    </row>
    <row r="6" spans="1:4" ht="30.75" customHeight="1">
      <c r="A6" s="178" t="s">
        <v>854</v>
      </c>
      <c r="B6" s="179">
        <v>421207</v>
      </c>
      <c r="C6" s="180">
        <v>401262</v>
      </c>
      <c r="D6" s="181">
        <f aca="true" t="shared" si="0" ref="D6:D16">C6/B6*100</f>
        <v>95.3</v>
      </c>
    </row>
    <row r="7" spans="1:4" ht="30.75" customHeight="1">
      <c r="A7" s="178" t="s">
        <v>855</v>
      </c>
      <c r="B7" s="179">
        <v>6395</v>
      </c>
      <c r="C7" s="180">
        <v>12612</v>
      </c>
      <c r="D7" s="181">
        <f t="shared" si="0"/>
        <v>197.2</v>
      </c>
    </row>
    <row r="8" spans="1:4" ht="30.75" customHeight="1">
      <c r="A8" s="178" t="s">
        <v>856</v>
      </c>
      <c r="B8" s="179">
        <v>46936</v>
      </c>
      <c r="C8" s="180">
        <v>48533</v>
      </c>
      <c r="D8" s="181">
        <f t="shared" si="0"/>
        <v>103.4</v>
      </c>
    </row>
    <row r="9" spans="1:4" ht="30.75" customHeight="1">
      <c r="A9" s="178" t="s">
        <v>857</v>
      </c>
      <c r="B9" s="179">
        <v>40573</v>
      </c>
      <c r="C9" s="180">
        <v>26135</v>
      </c>
      <c r="D9" s="181">
        <f t="shared" si="0"/>
        <v>64.4</v>
      </c>
    </row>
    <row r="10" spans="1:4" ht="30.75" customHeight="1">
      <c r="A10" s="178" t="s">
        <v>858</v>
      </c>
      <c r="B10" s="179">
        <v>397895</v>
      </c>
      <c r="C10" s="180">
        <v>383802</v>
      </c>
      <c r="D10" s="181">
        <f t="shared" si="0"/>
        <v>96.5</v>
      </c>
    </row>
    <row r="11" spans="1:6" ht="30.75" customHeight="1">
      <c r="A11" s="178" t="s">
        <v>859</v>
      </c>
      <c r="B11" s="179">
        <v>-19676</v>
      </c>
      <c r="C11" s="180">
        <v>31012</v>
      </c>
      <c r="D11" s="181">
        <f t="shared" si="0"/>
        <v>-157.6</v>
      </c>
      <c r="F11" s="182"/>
    </row>
    <row r="12" spans="1:6" ht="30.75" customHeight="1">
      <c r="A12" s="178" t="s">
        <v>860</v>
      </c>
      <c r="B12" s="179">
        <v>52876</v>
      </c>
      <c r="C12" s="180">
        <v>130464</v>
      </c>
      <c r="D12" s="181">
        <f t="shared" si="0"/>
        <v>246.7</v>
      </c>
      <c r="F12" s="182"/>
    </row>
    <row r="13" spans="1:4" ht="30.75" customHeight="1">
      <c r="A13" s="178" t="s">
        <v>861</v>
      </c>
      <c r="B13" s="179">
        <v>-3466</v>
      </c>
      <c r="C13" s="180">
        <v>-1303</v>
      </c>
      <c r="D13" s="181">
        <f t="shared" si="0"/>
        <v>37.6</v>
      </c>
    </row>
    <row r="14" spans="1:6" ht="30.75" customHeight="1">
      <c r="A14" s="178" t="s">
        <v>862</v>
      </c>
      <c r="B14" s="179">
        <v>22844</v>
      </c>
      <c r="C14" s="180">
        <v>25255</v>
      </c>
      <c r="D14" s="181">
        <f t="shared" si="0"/>
        <v>110.6</v>
      </c>
      <c r="F14" s="182"/>
    </row>
    <row r="15" spans="1:6" ht="30.75" customHeight="1">
      <c r="A15" s="178" t="s">
        <v>863</v>
      </c>
      <c r="B15" s="179">
        <v>-7091</v>
      </c>
      <c r="C15" s="180"/>
      <c r="D15" s="181">
        <f t="shared" si="0"/>
        <v>0</v>
      </c>
      <c r="F15" s="182"/>
    </row>
    <row r="16" spans="1:4" ht="30.75" customHeight="1">
      <c r="A16" s="178" t="s">
        <v>864</v>
      </c>
      <c r="B16" s="179">
        <v>8772</v>
      </c>
      <c r="C16" s="180"/>
      <c r="D16" s="181">
        <f t="shared" si="0"/>
        <v>0</v>
      </c>
    </row>
    <row r="17" spans="1:4" ht="30.75" customHeight="1">
      <c r="A17" s="178"/>
      <c r="B17" s="183"/>
      <c r="C17" s="183"/>
      <c r="D17" s="181"/>
    </row>
    <row r="18" spans="1:4" ht="30.75" customHeight="1">
      <c r="A18" s="184" t="s">
        <v>865</v>
      </c>
      <c r="B18" s="185">
        <f>B5+B7+B9+B11+B13+B15</f>
        <v>67185</v>
      </c>
      <c r="C18" s="185">
        <f>C5+C7+C9+C11+C13+C15</f>
        <v>113619</v>
      </c>
      <c r="D18" s="181">
        <f>C18/B18*100</f>
        <v>169.1</v>
      </c>
    </row>
    <row r="19" spans="1:4" ht="30.75" customHeight="1">
      <c r="A19" s="184" t="s">
        <v>866</v>
      </c>
      <c r="B19" s="185">
        <f>B6+B8+B10+B12+B14+B16</f>
        <v>950530</v>
      </c>
      <c r="C19" s="185">
        <f>C6+C8+C10+C12+C14+C16</f>
        <v>989316</v>
      </c>
      <c r="D19" s="181">
        <f>C19/B19*100</f>
        <v>104.1</v>
      </c>
    </row>
  </sheetData>
  <sheetProtection/>
  <mergeCells count="61">
    <mergeCell ref="A2:D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workbookViewId="0" topLeftCell="A1">
      <selection activeCell="A1" sqref="A1"/>
    </sheetView>
  </sheetViews>
  <sheetFormatPr defaultColWidth="9.125" defaultRowHeight="21.75" customHeight="1"/>
  <cols>
    <col min="1" max="1" width="24.875" style="83" customWidth="1"/>
    <col min="2" max="2" width="11.00390625" style="156" customWidth="1"/>
    <col min="3" max="3" width="24.875" style="156" customWidth="1"/>
    <col min="4" max="4" width="11.00390625" style="156" customWidth="1"/>
    <col min="5" max="5" width="16.125" style="83" customWidth="1"/>
    <col min="6" max="6" width="19.00390625" style="83" customWidth="1"/>
    <col min="7" max="232" width="9.125" style="83" customWidth="1"/>
    <col min="233" max="16384" width="9.125" style="83" customWidth="1"/>
  </cols>
  <sheetData>
    <row r="1" spans="1:4" s="81" customFormat="1" ht="19.5" customHeight="1">
      <c r="A1" s="85" t="s">
        <v>867</v>
      </c>
      <c r="B1" s="157"/>
      <c r="C1" s="157"/>
      <c r="D1" s="157"/>
    </row>
    <row r="2" spans="1:4" s="155" customFormat="1" ht="48.75" customHeight="1">
      <c r="A2" s="158" t="s">
        <v>868</v>
      </c>
      <c r="B2" s="158"/>
      <c r="C2" s="158"/>
      <c r="D2" s="158"/>
    </row>
    <row r="3" spans="1:4" s="90" customFormat="1" ht="26.25" customHeight="1">
      <c r="A3" s="160"/>
      <c r="B3" s="159"/>
      <c r="C3" s="159"/>
      <c r="D3" s="159" t="s">
        <v>2</v>
      </c>
    </row>
    <row r="4" spans="1:4" s="90" customFormat="1" ht="30" customHeight="1">
      <c r="A4" s="94" t="s">
        <v>79</v>
      </c>
      <c r="B4" s="161" t="s">
        <v>826</v>
      </c>
      <c r="C4" s="94" t="s">
        <v>79</v>
      </c>
      <c r="D4" s="161" t="s">
        <v>827</v>
      </c>
    </row>
    <row r="5" spans="1:4" s="90" customFormat="1" ht="34.5" customHeight="1">
      <c r="A5" s="96" t="s">
        <v>830</v>
      </c>
      <c r="B5" s="161">
        <v>333449</v>
      </c>
      <c r="C5" s="141" t="s">
        <v>831</v>
      </c>
      <c r="D5" s="161">
        <v>320837</v>
      </c>
    </row>
    <row r="6" spans="1:4" s="90" customFormat="1" ht="34.5" customHeight="1">
      <c r="A6" s="96" t="s">
        <v>869</v>
      </c>
      <c r="B6" s="161">
        <v>297332</v>
      </c>
      <c r="C6" s="141" t="s">
        <v>870</v>
      </c>
      <c r="D6" s="161">
        <v>271197</v>
      </c>
    </row>
    <row r="7" spans="1:9" s="90" customFormat="1" ht="34.5" customHeight="1">
      <c r="A7" s="96" t="s">
        <v>871</v>
      </c>
      <c r="B7" s="161">
        <v>399052</v>
      </c>
      <c r="C7" s="96" t="s">
        <v>871</v>
      </c>
      <c r="D7" s="161">
        <v>368041</v>
      </c>
      <c r="E7" s="162"/>
      <c r="F7" s="162"/>
      <c r="G7" s="162"/>
      <c r="H7" s="162"/>
      <c r="I7" s="162"/>
    </row>
    <row r="8" spans="1:4" s="90" customFormat="1" ht="34.5" customHeight="1">
      <c r="A8" s="96" t="s">
        <v>836</v>
      </c>
      <c r="B8" s="161">
        <v>7649</v>
      </c>
      <c r="C8" s="141" t="s">
        <v>837</v>
      </c>
      <c r="D8" s="161">
        <v>8951</v>
      </c>
    </row>
    <row r="9" spans="1:4" s="90" customFormat="1" ht="34.5" customHeight="1">
      <c r="A9" s="96" t="s">
        <v>838</v>
      </c>
      <c r="B9" s="163"/>
      <c r="C9" s="141" t="s">
        <v>839</v>
      </c>
      <c r="D9" s="163"/>
    </row>
    <row r="10" spans="1:6" s="90" customFormat="1" ht="34.5" customHeight="1">
      <c r="A10" s="161" t="s">
        <v>840</v>
      </c>
      <c r="B10" s="165">
        <f>SUM(B5:B9)</f>
        <v>1037482</v>
      </c>
      <c r="C10" s="164" t="s">
        <v>841</v>
      </c>
      <c r="D10" s="165">
        <f>SUM(D5:D9)</f>
        <v>969026</v>
      </c>
      <c r="E10" s="166"/>
      <c r="F10" s="166"/>
    </row>
    <row r="11" spans="1:6" s="90" customFormat="1" ht="34.5" customHeight="1">
      <c r="A11" s="161" t="s">
        <v>64</v>
      </c>
      <c r="B11" s="169">
        <v>519598</v>
      </c>
      <c r="C11" s="161" t="s">
        <v>65</v>
      </c>
      <c r="D11" s="167">
        <f>B10+B11-D10</f>
        <v>588054</v>
      </c>
      <c r="E11" s="166"/>
      <c r="F11" s="166"/>
    </row>
    <row r="12" spans="1:6" ht="34.5" customHeight="1">
      <c r="A12" s="161" t="s">
        <v>842</v>
      </c>
      <c r="B12" s="165">
        <f>B10+B11</f>
        <v>1557080</v>
      </c>
      <c r="C12" s="164" t="s">
        <v>843</v>
      </c>
      <c r="D12" s="165">
        <f>D10+D11</f>
        <v>1557080</v>
      </c>
      <c r="E12" s="166"/>
      <c r="F12" s="166"/>
    </row>
    <row r="13" spans="5:6" ht="21.75" customHeight="1">
      <c r="E13" s="166"/>
      <c r="F13" s="166"/>
    </row>
    <row r="14" spans="1:2" ht="21.75" customHeight="1">
      <c r="A14" s="74"/>
      <c r="B14" s="168"/>
    </row>
    <row r="21" spans="5:6" ht="21.75" customHeight="1">
      <c r="E21" s="74"/>
      <c r="F21" s="74"/>
    </row>
    <row r="22" ht="21.75" customHeight="1">
      <c r="F22" s="99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workbookViewId="0" topLeftCell="A1">
      <selection activeCell="A1" sqref="A1"/>
    </sheetView>
  </sheetViews>
  <sheetFormatPr defaultColWidth="9.125" defaultRowHeight="21.75" customHeight="1"/>
  <cols>
    <col min="1" max="1" width="40.625" style="83" customWidth="1"/>
    <col min="2" max="2" width="31.375" style="156" customWidth="1"/>
    <col min="3" max="3" width="16.125" style="83" customWidth="1"/>
    <col min="4" max="4" width="19.00390625" style="83" customWidth="1"/>
    <col min="5" max="230" width="9.125" style="83" customWidth="1"/>
    <col min="231" max="16384" width="9.125" style="83" customWidth="1"/>
  </cols>
  <sheetData>
    <row r="1" spans="1:2" s="81" customFormat="1" ht="19.5" customHeight="1">
      <c r="A1" s="85" t="s">
        <v>872</v>
      </c>
      <c r="B1" s="157"/>
    </row>
    <row r="2" spans="1:2" s="155" customFormat="1" ht="48.75" customHeight="1">
      <c r="A2" s="158" t="s">
        <v>873</v>
      </c>
      <c r="B2" s="158"/>
    </row>
    <row r="3" spans="1:2" s="90" customFormat="1" ht="39.75" customHeight="1">
      <c r="A3" s="160"/>
      <c r="B3" s="160" t="s">
        <v>2</v>
      </c>
    </row>
    <row r="4" spans="1:2" s="90" customFormat="1" ht="39.75" customHeight="1">
      <c r="A4" s="94" t="s">
        <v>79</v>
      </c>
      <c r="B4" s="161" t="s">
        <v>826</v>
      </c>
    </row>
    <row r="5" spans="1:2" s="90" customFormat="1" ht="39.75" customHeight="1">
      <c r="A5" s="96" t="s">
        <v>830</v>
      </c>
      <c r="B5" s="161">
        <v>333449</v>
      </c>
    </row>
    <row r="6" spans="1:2" s="90" customFormat="1" ht="39.75" customHeight="1">
      <c r="A6" s="96" t="s">
        <v>869</v>
      </c>
      <c r="B6" s="161">
        <v>297332</v>
      </c>
    </row>
    <row r="7" spans="1:7" s="90" customFormat="1" ht="39.75" customHeight="1">
      <c r="A7" s="96" t="s">
        <v>871</v>
      </c>
      <c r="B7" s="161">
        <v>399052</v>
      </c>
      <c r="C7" s="162"/>
      <c r="D7" s="162"/>
      <c r="E7" s="162"/>
      <c r="F7" s="162"/>
      <c r="G7" s="162"/>
    </row>
    <row r="8" spans="1:2" s="90" customFormat="1" ht="39.75" customHeight="1">
      <c r="A8" s="96" t="s">
        <v>836</v>
      </c>
      <c r="B8" s="161">
        <v>7649</v>
      </c>
    </row>
    <row r="9" spans="1:2" s="90" customFormat="1" ht="39.75" customHeight="1">
      <c r="A9" s="96" t="s">
        <v>838</v>
      </c>
      <c r="B9" s="163"/>
    </row>
    <row r="10" spans="1:4" s="90" customFormat="1" ht="39.75" customHeight="1">
      <c r="A10" s="161" t="s">
        <v>840</v>
      </c>
      <c r="B10" s="165">
        <v>1037482</v>
      </c>
      <c r="C10" s="166"/>
      <c r="D10" s="166"/>
    </row>
    <row r="11" spans="1:4" s="90" customFormat="1" ht="39.75" customHeight="1">
      <c r="A11" s="161" t="s">
        <v>64</v>
      </c>
      <c r="B11" s="161">
        <v>519598</v>
      </c>
      <c r="C11" s="166"/>
      <c r="D11" s="166"/>
    </row>
    <row r="12" spans="1:4" ht="39.75" customHeight="1">
      <c r="A12" s="161" t="s">
        <v>842</v>
      </c>
      <c r="B12" s="165">
        <v>1557080</v>
      </c>
      <c r="C12" s="166"/>
      <c r="D12" s="166"/>
    </row>
    <row r="13" spans="3:4" ht="21.75" customHeight="1">
      <c r="C13" s="166"/>
      <c r="D13" s="166"/>
    </row>
    <row r="14" spans="1:2" ht="21.75" customHeight="1">
      <c r="A14" s="74"/>
      <c r="B14" s="168"/>
    </row>
    <row r="21" spans="3:4" ht="21.75" customHeight="1">
      <c r="C21" s="74"/>
      <c r="D21" s="74"/>
    </row>
    <row r="22" ht="21.75" customHeight="1">
      <c r="D22" s="99"/>
    </row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workbookViewId="0" topLeftCell="A1">
      <selection activeCell="A1" sqref="A1"/>
    </sheetView>
  </sheetViews>
  <sheetFormatPr defaultColWidth="9.125" defaultRowHeight="21.75" customHeight="1"/>
  <cols>
    <col min="1" max="2" width="36.25390625" style="156" customWidth="1"/>
    <col min="3" max="3" width="16.125" style="83" customWidth="1"/>
    <col min="4" max="4" width="19.00390625" style="83" customWidth="1"/>
    <col min="5" max="230" width="9.125" style="83" customWidth="1"/>
    <col min="231" max="16384" width="9.125" style="83" customWidth="1"/>
  </cols>
  <sheetData>
    <row r="1" spans="1:2" s="81" customFormat="1" ht="19.5" customHeight="1">
      <c r="A1" s="85" t="s">
        <v>874</v>
      </c>
      <c r="B1" s="157"/>
    </row>
    <row r="2" spans="1:2" s="155" customFormat="1" ht="48.75" customHeight="1">
      <c r="A2" s="158" t="s">
        <v>875</v>
      </c>
      <c r="B2" s="158"/>
    </row>
    <row r="3" spans="1:2" s="90" customFormat="1" ht="36" customHeight="1">
      <c r="A3" s="159"/>
      <c r="B3" s="160" t="s">
        <v>2</v>
      </c>
    </row>
    <row r="4" spans="1:2" s="90" customFormat="1" ht="36" customHeight="1">
      <c r="A4" s="94" t="s">
        <v>79</v>
      </c>
      <c r="B4" s="161" t="s">
        <v>827</v>
      </c>
    </row>
    <row r="5" spans="1:2" s="90" customFormat="1" ht="36" customHeight="1">
      <c r="A5" s="141" t="s">
        <v>831</v>
      </c>
      <c r="B5" s="161">
        <v>320837</v>
      </c>
    </row>
    <row r="6" spans="1:2" s="90" customFormat="1" ht="36" customHeight="1">
      <c r="A6" s="141" t="s">
        <v>870</v>
      </c>
      <c r="B6" s="161">
        <v>271197</v>
      </c>
    </row>
    <row r="7" spans="1:7" s="90" customFormat="1" ht="36" customHeight="1">
      <c r="A7" s="96" t="s">
        <v>871</v>
      </c>
      <c r="B7" s="161">
        <v>368041</v>
      </c>
      <c r="C7" s="162"/>
      <c r="D7" s="162"/>
      <c r="E7" s="162"/>
      <c r="F7" s="162"/>
      <c r="G7" s="162"/>
    </row>
    <row r="8" spans="1:2" s="90" customFormat="1" ht="36" customHeight="1">
      <c r="A8" s="141" t="s">
        <v>837</v>
      </c>
      <c r="B8" s="161">
        <v>8951</v>
      </c>
    </row>
    <row r="9" spans="1:2" s="90" customFormat="1" ht="36" customHeight="1">
      <c r="A9" s="141" t="s">
        <v>839</v>
      </c>
      <c r="B9" s="163"/>
    </row>
    <row r="10" spans="1:4" s="90" customFormat="1" ht="36" customHeight="1">
      <c r="A10" s="164" t="s">
        <v>841</v>
      </c>
      <c r="B10" s="165">
        <v>969026</v>
      </c>
      <c r="C10" s="166"/>
      <c r="D10" s="166"/>
    </row>
    <row r="11" spans="1:4" s="90" customFormat="1" ht="36" customHeight="1">
      <c r="A11" s="161" t="s">
        <v>65</v>
      </c>
      <c r="B11" s="167">
        <v>588054</v>
      </c>
      <c r="C11" s="166"/>
      <c r="D11" s="166"/>
    </row>
    <row r="12" spans="1:4" ht="36" customHeight="1">
      <c r="A12" s="164" t="s">
        <v>843</v>
      </c>
      <c r="B12" s="165">
        <v>1557080</v>
      </c>
      <c r="C12" s="166"/>
      <c r="D12" s="166"/>
    </row>
    <row r="13" spans="3:4" ht="21.75" customHeight="1">
      <c r="C13" s="166"/>
      <c r="D13" s="166"/>
    </row>
    <row r="21" spans="3:4" ht="21.75" customHeight="1">
      <c r="C21" s="74"/>
      <c r="D21" s="74"/>
    </row>
    <row r="22" ht="21.75" customHeight="1">
      <c r="D22" s="99"/>
    </row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HO13"/>
  <sheetViews>
    <sheetView showZeros="0" workbookViewId="0" topLeftCell="A1">
      <selection activeCell="A1" sqref="A1"/>
    </sheetView>
  </sheetViews>
  <sheetFormatPr defaultColWidth="9.00390625" defaultRowHeight="21" customHeight="1"/>
  <cols>
    <col min="1" max="1" width="33.625" style="126" customWidth="1"/>
    <col min="2" max="5" width="9.625" style="126" customWidth="1"/>
    <col min="6" max="7" width="18.375" style="126" bestFit="1" customWidth="1"/>
    <col min="8" max="8" width="16.125" style="126" bestFit="1" customWidth="1"/>
    <col min="9" max="9" width="15.00390625" style="126" bestFit="1" customWidth="1"/>
    <col min="10" max="10" width="16.125" style="126" bestFit="1" customWidth="1"/>
    <col min="11" max="223" width="9.00390625" style="126" customWidth="1"/>
    <col min="224" max="16384" width="9.00390625" style="83" customWidth="1"/>
  </cols>
  <sheetData>
    <row r="1" spans="1:223" s="81" customFormat="1" ht="19.5" customHeight="1">
      <c r="A1" s="85" t="s">
        <v>876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</row>
    <row r="2" spans="1:223" s="82" customFormat="1" ht="48.75" customHeight="1">
      <c r="A2" s="132" t="s">
        <v>877</v>
      </c>
      <c r="B2" s="132"/>
      <c r="C2" s="133"/>
      <c r="D2" s="132"/>
      <c r="E2" s="13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</row>
    <row r="3" spans="3:5" ht="29.25" customHeight="1">
      <c r="C3" s="134" t="s">
        <v>2</v>
      </c>
      <c r="D3" s="134"/>
      <c r="E3" s="134"/>
    </row>
    <row r="4" spans="1:5" ht="21" customHeight="1">
      <c r="A4" s="136" t="s">
        <v>3</v>
      </c>
      <c r="B4" s="137" t="s">
        <v>878</v>
      </c>
      <c r="C4" s="139" t="s">
        <v>562</v>
      </c>
      <c r="D4" s="139" t="s">
        <v>852</v>
      </c>
      <c r="E4" s="139" t="s">
        <v>879</v>
      </c>
    </row>
    <row r="5" spans="1:5" ht="28.5" customHeight="1">
      <c r="A5" s="136"/>
      <c r="B5" s="137"/>
      <c r="C5" s="148"/>
      <c r="D5" s="148"/>
      <c r="E5" s="148"/>
    </row>
    <row r="6" spans="1:5" ht="36" customHeight="1">
      <c r="A6" s="96" t="s">
        <v>880</v>
      </c>
      <c r="B6" s="142"/>
      <c r="C6" s="148"/>
      <c r="D6" s="148"/>
      <c r="E6" s="148"/>
    </row>
    <row r="7" spans="1:10" ht="36" customHeight="1">
      <c r="A7" s="96" t="s">
        <v>830</v>
      </c>
      <c r="B7" s="142">
        <v>283441</v>
      </c>
      <c r="C7" s="142">
        <v>333449</v>
      </c>
      <c r="D7" s="95">
        <f aca="true" t="shared" si="0" ref="D7:D12">C7/B7*100</f>
        <v>118</v>
      </c>
      <c r="E7" s="149">
        <v>118.4</v>
      </c>
      <c r="F7" s="150"/>
      <c r="G7" s="151"/>
      <c r="H7" s="74"/>
      <c r="I7" s="74"/>
      <c r="J7" s="74"/>
    </row>
    <row r="8" spans="1:8" ht="36" customHeight="1">
      <c r="A8" s="96" t="s">
        <v>869</v>
      </c>
      <c r="B8" s="142">
        <v>288807</v>
      </c>
      <c r="C8" s="142">
        <v>297332</v>
      </c>
      <c r="D8" s="95">
        <f t="shared" si="0"/>
        <v>103</v>
      </c>
      <c r="E8" s="149">
        <v>108.3</v>
      </c>
      <c r="F8" s="150"/>
      <c r="G8" s="151"/>
      <c r="H8" s="151"/>
    </row>
    <row r="9" spans="1:7" ht="36" customHeight="1">
      <c r="A9" s="96" t="s">
        <v>871</v>
      </c>
      <c r="B9" s="142">
        <v>326199</v>
      </c>
      <c r="C9" s="142">
        <v>399052</v>
      </c>
      <c r="D9" s="95">
        <f t="shared" si="0"/>
        <v>122</v>
      </c>
      <c r="E9" s="149">
        <v>134.2</v>
      </c>
      <c r="F9" s="150"/>
      <c r="G9" s="151"/>
    </row>
    <row r="10" spans="1:7" ht="36" customHeight="1">
      <c r="A10" s="96" t="s">
        <v>836</v>
      </c>
      <c r="B10" s="142">
        <v>6283</v>
      </c>
      <c r="C10" s="142">
        <v>7649</v>
      </c>
      <c r="D10" s="95">
        <f t="shared" si="0"/>
        <v>122</v>
      </c>
      <c r="E10" s="149">
        <v>102.7</v>
      </c>
      <c r="F10" s="150"/>
      <c r="G10" s="151"/>
    </row>
    <row r="11" spans="1:7" ht="36" customHeight="1">
      <c r="A11" s="96" t="s">
        <v>838</v>
      </c>
      <c r="B11" s="142">
        <v>21594</v>
      </c>
      <c r="C11" s="152"/>
      <c r="D11" s="95">
        <f t="shared" si="0"/>
        <v>0</v>
      </c>
      <c r="E11" s="149">
        <v>0</v>
      </c>
      <c r="F11" s="150"/>
      <c r="G11" s="151"/>
    </row>
    <row r="12" spans="1:7" ht="36" customHeight="1">
      <c r="A12" s="136" t="s">
        <v>121</v>
      </c>
      <c r="B12" s="153">
        <f>SUM(B6:B11)</f>
        <v>926324</v>
      </c>
      <c r="C12" s="153">
        <f>SUM(C7:C11)</f>
        <v>1037482</v>
      </c>
      <c r="D12" s="95">
        <f t="shared" si="0"/>
        <v>112</v>
      </c>
      <c r="E12" s="149">
        <v>117.5</v>
      </c>
      <c r="F12" s="150"/>
      <c r="G12" s="150"/>
    </row>
    <row r="13" ht="21" customHeight="1">
      <c r="C13" s="154"/>
    </row>
  </sheetData>
  <sheetProtection/>
  <mergeCells count="7">
    <mergeCell ref="A2:E2"/>
    <mergeCell ref="C3:E3"/>
    <mergeCell ref="A4:A5"/>
    <mergeCell ref="B4:B5"/>
    <mergeCell ref="C4:C5"/>
    <mergeCell ref="D4:D5"/>
    <mergeCell ref="E4:E5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HY13"/>
  <sheetViews>
    <sheetView showZeros="0" workbookViewId="0" topLeftCell="A1">
      <selection activeCell="A1" sqref="A1"/>
    </sheetView>
  </sheetViews>
  <sheetFormatPr defaultColWidth="9.00390625" defaultRowHeight="21" customHeight="1"/>
  <cols>
    <col min="1" max="1" width="33.25390625" style="126" customWidth="1"/>
    <col min="2" max="3" width="9.75390625" style="127" customWidth="1"/>
    <col min="4" max="4" width="9.75390625" style="128" customWidth="1"/>
    <col min="5" max="5" width="9.75390625" style="127" customWidth="1"/>
    <col min="6" max="6" width="11.00390625" style="127" customWidth="1"/>
    <col min="7" max="233" width="9.00390625" style="126" customWidth="1"/>
    <col min="234" max="16384" width="9.00390625" style="83" customWidth="1"/>
  </cols>
  <sheetData>
    <row r="1" spans="1:230" s="81" customFormat="1" ht="19.5" customHeight="1">
      <c r="A1" s="85" t="s">
        <v>881</v>
      </c>
      <c r="B1" s="129"/>
      <c r="C1" s="129"/>
      <c r="D1" s="130"/>
      <c r="E1" s="129"/>
      <c r="F1" s="129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</row>
    <row r="2" spans="1:230" s="82" customFormat="1" ht="48.75" customHeight="1">
      <c r="A2" s="132" t="s">
        <v>882</v>
      </c>
      <c r="B2" s="132"/>
      <c r="C2" s="132"/>
      <c r="D2" s="132"/>
      <c r="E2" s="132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</row>
    <row r="3" spans="3:233" ht="37.5" customHeight="1">
      <c r="C3" s="134" t="s">
        <v>2</v>
      </c>
      <c r="D3" s="134"/>
      <c r="E3" s="134"/>
      <c r="F3" s="135"/>
      <c r="HW3" s="83"/>
      <c r="HX3" s="83"/>
      <c r="HY3" s="83"/>
    </row>
    <row r="4" spans="1:233" ht="37.5" customHeight="1">
      <c r="A4" s="136" t="s">
        <v>3</v>
      </c>
      <c r="B4" s="136" t="s">
        <v>878</v>
      </c>
      <c r="C4" s="137" t="s">
        <v>562</v>
      </c>
      <c r="D4" s="138" t="s">
        <v>852</v>
      </c>
      <c r="E4" s="139" t="s">
        <v>879</v>
      </c>
      <c r="F4" s="140"/>
      <c r="HW4" s="83"/>
      <c r="HX4" s="83"/>
      <c r="HY4" s="83"/>
    </row>
    <row r="5" spans="1:233" ht="37.5" customHeight="1">
      <c r="A5" s="141" t="s">
        <v>880</v>
      </c>
      <c r="B5" s="142"/>
      <c r="C5" s="137"/>
      <c r="D5" s="138"/>
      <c r="E5" s="139"/>
      <c r="F5" s="140"/>
      <c r="HW5" s="83"/>
      <c r="HX5" s="83"/>
      <c r="HY5" s="83"/>
    </row>
    <row r="6" spans="1:233" ht="37.5" customHeight="1">
      <c r="A6" s="141" t="s">
        <v>831</v>
      </c>
      <c r="B6" s="97">
        <v>277077</v>
      </c>
      <c r="C6" s="97">
        <v>320837</v>
      </c>
      <c r="D6" s="143">
        <f aca="true" t="shared" si="0" ref="D6:D11">C6/B6*100</f>
        <v>116</v>
      </c>
      <c r="E6" s="144">
        <v>113.9</v>
      </c>
      <c r="F6" s="145"/>
      <c r="HW6" s="83"/>
      <c r="HX6" s="83"/>
      <c r="HY6" s="83"/>
    </row>
    <row r="7" spans="1:233" ht="37.5" customHeight="1">
      <c r="A7" s="96" t="s">
        <v>870</v>
      </c>
      <c r="B7" s="97">
        <v>251985</v>
      </c>
      <c r="C7" s="97">
        <v>271197</v>
      </c>
      <c r="D7" s="143">
        <f t="shared" si="0"/>
        <v>108</v>
      </c>
      <c r="E7" s="144">
        <v>98.8</v>
      </c>
      <c r="F7" s="145"/>
      <c r="HW7" s="83"/>
      <c r="HX7" s="83"/>
      <c r="HY7" s="83"/>
    </row>
    <row r="8" spans="1:233" ht="37.5" customHeight="1">
      <c r="A8" s="96" t="s">
        <v>871</v>
      </c>
      <c r="B8" s="97">
        <v>350250</v>
      </c>
      <c r="C8" s="97">
        <v>368041</v>
      </c>
      <c r="D8" s="143">
        <f t="shared" si="0"/>
        <v>105</v>
      </c>
      <c r="E8" s="144">
        <v>123.8</v>
      </c>
      <c r="F8" s="145"/>
      <c r="HW8" s="83"/>
      <c r="HX8" s="83"/>
      <c r="HY8" s="83"/>
    </row>
    <row r="9" spans="1:233" ht="37.5" customHeight="1">
      <c r="A9" s="96" t="s">
        <v>837</v>
      </c>
      <c r="B9" s="97">
        <v>9942</v>
      </c>
      <c r="C9" s="97">
        <v>8951</v>
      </c>
      <c r="D9" s="143">
        <f t="shared" si="0"/>
        <v>90</v>
      </c>
      <c r="E9" s="144">
        <v>120.1</v>
      </c>
      <c r="F9" s="145"/>
      <c r="HW9" s="83"/>
      <c r="HX9" s="83"/>
      <c r="HY9" s="83"/>
    </row>
    <row r="10" spans="1:233" ht="37.5" customHeight="1">
      <c r="A10" s="96" t="s">
        <v>839</v>
      </c>
      <c r="B10" s="97">
        <v>24716</v>
      </c>
      <c r="C10" s="97"/>
      <c r="D10" s="143">
        <f t="shared" si="0"/>
        <v>0</v>
      </c>
      <c r="E10" s="144">
        <v>0</v>
      </c>
      <c r="F10" s="145"/>
      <c r="HW10" s="83"/>
      <c r="HX10" s="83"/>
      <c r="HY10" s="83"/>
    </row>
    <row r="11" spans="1:233" ht="37.5" customHeight="1">
      <c r="A11" s="136" t="s">
        <v>121</v>
      </c>
      <c r="B11" s="146">
        <f>SUM(B5:B10)</f>
        <v>913970</v>
      </c>
      <c r="C11" s="146">
        <f>SUM(C6:C10)</f>
        <v>969026</v>
      </c>
      <c r="D11" s="143">
        <f t="shared" si="0"/>
        <v>106</v>
      </c>
      <c r="E11" s="144">
        <v>109.8</v>
      </c>
      <c r="F11" s="145"/>
      <c r="HW11" s="83"/>
      <c r="HX11" s="83"/>
      <c r="HY11" s="83"/>
    </row>
    <row r="12" spans="231:233" ht="21" customHeight="1">
      <c r="HW12" s="83"/>
      <c r="HX12" s="83"/>
      <c r="HY12" s="83"/>
    </row>
    <row r="13" spans="1:233" ht="38.25" customHeight="1">
      <c r="A13" s="147"/>
      <c r="B13" s="147"/>
      <c r="C13" s="147"/>
      <c r="D13" s="147"/>
      <c r="E13" s="147"/>
      <c r="F13" s="147"/>
      <c r="HW13" s="83"/>
      <c r="HX13" s="83"/>
      <c r="HY13" s="83"/>
    </row>
  </sheetData>
  <sheetProtection/>
  <mergeCells count="3">
    <mergeCell ref="A2:E2"/>
    <mergeCell ref="C3:E3"/>
    <mergeCell ref="A13:E1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9"/>
  <sheetViews>
    <sheetView showZeros="0" zoomScaleSheetLayoutView="100" workbookViewId="0" topLeftCell="A1">
      <selection activeCell="A1" sqref="A1"/>
    </sheetView>
  </sheetViews>
  <sheetFormatPr defaultColWidth="9.00390625" defaultRowHeight="19.5" customHeight="1"/>
  <cols>
    <col min="1" max="1" width="25.375" style="107" customWidth="1"/>
    <col min="2" max="2" width="10.75390625" style="106" customWidth="1"/>
    <col min="3" max="3" width="25.375" style="105" customWidth="1"/>
    <col min="4" max="4" width="10.75390625" style="106" customWidth="1"/>
    <col min="5" max="5" width="9.00390625" style="107" customWidth="1"/>
    <col min="6" max="6" width="11.875" style="107" customWidth="1"/>
    <col min="7" max="16384" width="9.00390625" style="107" customWidth="1"/>
  </cols>
  <sheetData>
    <row r="1" spans="1:247" s="103" customFormat="1" ht="19.5" customHeight="1">
      <c r="A1" s="85" t="s">
        <v>883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</row>
    <row r="2" spans="1:4" s="104" customFormat="1" ht="48.75" customHeight="1">
      <c r="A2" s="109" t="s">
        <v>884</v>
      </c>
      <c r="B2" s="119"/>
      <c r="C2" s="109"/>
      <c r="D2" s="119"/>
    </row>
    <row r="3" spans="1:4" ht="24" customHeight="1">
      <c r="A3" s="105"/>
      <c r="D3" s="106" t="s">
        <v>2</v>
      </c>
    </row>
    <row r="4" spans="1:4" ht="36" customHeight="1">
      <c r="A4" s="111" t="s">
        <v>3</v>
      </c>
      <c r="B4" s="112" t="s">
        <v>4</v>
      </c>
      <c r="C4" s="111" t="s">
        <v>3</v>
      </c>
      <c r="D4" s="112" t="s">
        <v>5</v>
      </c>
    </row>
    <row r="5" spans="1:4" ht="36" customHeight="1">
      <c r="A5" s="120" t="s">
        <v>828</v>
      </c>
      <c r="B5" s="97">
        <v>160015</v>
      </c>
      <c r="C5" s="113" t="s">
        <v>829</v>
      </c>
      <c r="D5" s="97">
        <v>117905</v>
      </c>
    </row>
    <row r="6" spans="1:4" ht="36" customHeight="1">
      <c r="A6" s="120" t="s">
        <v>830</v>
      </c>
      <c r="B6" s="97">
        <v>354387</v>
      </c>
      <c r="C6" s="113" t="s">
        <v>831</v>
      </c>
      <c r="D6" s="97">
        <v>343379</v>
      </c>
    </row>
    <row r="7" spans="1:4" ht="36" customHeight="1">
      <c r="A7" s="96" t="s">
        <v>869</v>
      </c>
      <c r="B7" s="97">
        <v>297863</v>
      </c>
      <c r="C7" s="113" t="s">
        <v>870</v>
      </c>
      <c r="D7" s="97">
        <v>281642</v>
      </c>
    </row>
    <row r="8" spans="1:4" ht="36" customHeight="1">
      <c r="A8" s="120" t="s">
        <v>834</v>
      </c>
      <c r="B8" s="97">
        <v>420419</v>
      </c>
      <c r="C8" s="113" t="s">
        <v>835</v>
      </c>
      <c r="D8" s="97">
        <v>380689</v>
      </c>
    </row>
    <row r="9" spans="1:4" ht="36" customHeight="1">
      <c r="A9" s="96" t="s">
        <v>836</v>
      </c>
      <c r="B9" s="97">
        <v>8184</v>
      </c>
      <c r="C9" s="113" t="s">
        <v>837</v>
      </c>
      <c r="D9" s="97">
        <v>9536</v>
      </c>
    </row>
    <row r="10" spans="1:4" ht="36" customHeight="1">
      <c r="A10" s="96" t="s">
        <v>838</v>
      </c>
      <c r="B10" s="100"/>
      <c r="C10" s="113" t="s">
        <v>839</v>
      </c>
      <c r="D10" s="100"/>
    </row>
    <row r="11" spans="1:4" ht="36" customHeight="1">
      <c r="A11" s="95" t="s">
        <v>650</v>
      </c>
      <c r="B11" s="115">
        <f>SUM(B5:B10)</f>
        <v>1240868</v>
      </c>
      <c r="C11" s="114" t="s">
        <v>651</v>
      </c>
      <c r="D11" s="115">
        <f>SUM(D5:D10)</f>
        <v>1133151</v>
      </c>
    </row>
    <row r="12" spans="1:4" ht="36" customHeight="1">
      <c r="A12" s="121" t="s">
        <v>64</v>
      </c>
      <c r="B12" s="125">
        <v>989316</v>
      </c>
      <c r="C12" s="116" t="s">
        <v>65</v>
      </c>
      <c r="D12" s="102">
        <f>B11+B12-D11</f>
        <v>1097033</v>
      </c>
    </row>
    <row r="13" spans="1:4" ht="36" customHeight="1">
      <c r="A13" s="123" t="s">
        <v>70</v>
      </c>
      <c r="B13" s="115">
        <f>B11+B12</f>
        <v>2230184</v>
      </c>
      <c r="C13" s="117" t="s">
        <v>71</v>
      </c>
      <c r="D13" s="115">
        <f>D11+D12</f>
        <v>2230184</v>
      </c>
    </row>
    <row r="14" ht="18" customHeight="1">
      <c r="B14" s="124"/>
    </row>
    <row r="15" ht="18" customHeight="1">
      <c r="D15" s="105"/>
    </row>
    <row r="16" ht="18" customHeight="1">
      <c r="C16" s="118"/>
    </row>
    <row r="17" ht="18" customHeight="1">
      <c r="C17" s="118"/>
    </row>
    <row r="18" ht="18" customHeight="1">
      <c r="C18" s="118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>
      <c r="P29" s="85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IK14"/>
  <sheetViews>
    <sheetView showZeros="0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3.375" style="107" customWidth="1"/>
    <col min="2" max="2" width="29.00390625" style="106" customWidth="1"/>
    <col min="3" max="3" width="9.00390625" style="107" customWidth="1"/>
    <col min="4" max="4" width="11.875" style="107" customWidth="1"/>
    <col min="5" max="16384" width="9.00390625" style="107" customWidth="1"/>
  </cols>
  <sheetData>
    <row r="1" spans="1:245" s="103" customFormat="1" ht="19.5" customHeight="1">
      <c r="A1" s="85" t="s">
        <v>885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</row>
    <row r="2" spans="1:2" s="104" customFormat="1" ht="48.75" customHeight="1">
      <c r="A2" s="109" t="s">
        <v>886</v>
      </c>
      <c r="B2" s="119"/>
    </row>
    <row r="3" spans="1:2" ht="19.5" customHeight="1">
      <c r="A3" s="105"/>
      <c r="B3" s="106" t="s">
        <v>2</v>
      </c>
    </row>
    <row r="4" spans="1:2" ht="33.75" customHeight="1">
      <c r="A4" s="111" t="s">
        <v>3</v>
      </c>
      <c r="B4" s="112" t="s">
        <v>4</v>
      </c>
    </row>
    <row r="5" spans="1:2" ht="33.75" customHeight="1">
      <c r="A5" s="120" t="s">
        <v>828</v>
      </c>
      <c r="B5" s="97">
        <v>160015</v>
      </c>
    </row>
    <row r="6" spans="1:2" ht="33.75" customHeight="1">
      <c r="A6" s="120" t="s">
        <v>830</v>
      </c>
      <c r="B6" s="97">
        <v>354387</v>
      </c>
    </row>
    <row r="7" spans="1:2" ht="33.75" customHeight="1">
      <c r="A7" s="96" t="s">
        <v>869</v>
      </c>
      <c r="B7" s="97">
        <v>297863</v>
      </c>
    </row>
    <row r="8" spans="1:2" ht="33.75" customHeight="1">
      <c r="A8" s="120" t="s">
        <v>834</v>
      </c>
      <c r="B8" s="97">
        <v>420419</v>
      </c>
    </row>
    <row r="9" spans="1:2" ht="33.75" customHeight="1">
      <c r="A9" s="96" t="s">
        <v>836</v>
      </c>
      <c r="B9" s="97">
        <v>8184</v>
      </c>
    </row>
    <row r="10" spans="1:2" ht="33.75" customHeight="1">
      <c r="A10" s="96" t="s">
        <v>838</v>
      </c>
      <c r="B10" s="100"/>
    </row>
    <row r="11" spans="1:2" ht="33.75" customHeight="1">
      <c r="A11" s="95" t="s">
        <v>650</v>
      </c>
      <c r="B11" s="115">
        <f>SUM(B5:B10)</f>
        <v>1240868</v>
      </c>
    </row>
    <row r="12" spans="1:2" ht="33.75" customHeight="1">
      <c r="A12" s="121" t="s">
        <v>64</v>
      </c>
      <c r="B12" s="122">
        <v>989316</v>
      </c>
    </row>
    <row r="13" spans="1:2" ht="33.75" customHeight="1">
      <c r="A13" s="123" t="s">
        <v>70</v>
      </c>
      <c r="B13" s="115">
        <f>B11+B12</f>
        <v>2230184</v>
      </c>
    </row>
    <row r="14" ht="18" customHeight="1">
      <c r="B14" s="124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IK18"/>
  <sheetViews>
    <sheetView showZeros="0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1.75390625" style="105" customWidth="1"/>
    <col min="2" max="2" width="30.25390625" style="106" customWidth="1"/>
    <col min="3" max="3" width="9.00390625" style="107" customWidth="1"/>
    <col min="4" max="4" width="11.875" style="107" customWidth="1"/>
    <col min="5" max="16384" width="9.00390625" style="107" customWidth="1"/>
  </cols>
  <sheetData>
    <row r="1" spans="1:245" s="103" customFormat="1" ht="19.5" customHeight="1">
      <c r="A1" s="85" t="s">
        <v>887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</row>
    <row r="2" spans="1:2" s="104" customFormat="1" ht="48.75" customHeight="1">
      <c r="A2" s="109" t="s">
        <v>888</v>
      </c>
      <c r="B2" s="109"/>
    </row>
    <row r="3" ht="33.75" customHeight="1">
      <c r="B3" s="110" t="s">
        <v>2</v>
      </c>
    </row>
    <row r="4" spans="1:2" ht="33.75" customHeight="1">
      <c r="A4" s="111" t="s">
        <v>3</v>
      </c>
      <c r="B4" s="112" t="s">
        <v>5</v>
      </c>
    </row>
    <row r="5" spans="1:2" ht="33.75" customHeight="1">
      <c r="A5" s="113" t="s">
        <v>829</v>
      </c>
      <c r="B5" s="97">
        <v>117905</v>
      </c>
    </row>
    <row r="6" spans="1:2" ht="33.75" customHeight="1">
      <c r="A6" s="113" t="s">
        <v>831</v>
      </c>
      <c r="B6" s="97">
        <v>343379</v>
      </c>
    </row>
    <row r="7" spans="1:2" ht="33.75" customHeight="1">
      <c r="A7" s="113" t="s">
        <v>870</v>
      </c>
      <c r="B7" s="97">
        <v>281642</v>
      </c>
    </row>
    <row r="8" spans="1:2" ht="33.75" customHeight="1">
      <c r="A8" s="113" t="s">
        <v>835</v>
      </c>
      <c r="B8" s="97">
        <v>380689</v>
      </c>
    </row>
    <row r="9" spans="1:2" ht="33.75" customHeight="1">
      <c r="A9" s="113" t="s">
        <v>837</v>
      </c>
      <c r="B9" s="97">
        <v>9536</v>
      </c>
    </row>
    <row r="10" spans="1:2" ht="33.75" customHeight="1">
      <c r="A10" s="113" t="s">
        <v>839</v>
      </c>
      <c r="B10" s="100"/>
    </row>
    <row r="11" spans="1:2" ht="33.75" customHeight="1">
      <c r="A11" s="114" t="s">
        <v>651</v>
      </c>
      <c r="B11" s="115">
        <v>1133151</v>
      </c>
    </row>
    <row r="12" spans="1:2" ht="33.75" customHeight="1">
      <c r="A12" s="116" t="s">
        <v>65</v>
      </c>
      <c r="B12" s="102">
        <v>1097033</v>
      </c>
    </row>
    <row r="13" spans="1:2" ht="33.75" customHeight="1">
      <c r="A13" s="117" t="s">
        <v>71</v>
      </c>
      <c r="B13" s="115">
        <v>2230184</v>
      </c>
    </row>
    <row r="14" ht="18" customHeight="1"/>
    <row r="15" ht="18" customHeight="1">
      <c r="B15" s="105"/>
    </row>
    <row r="16" ht="18" customHeight="1">
      <c r="A16" s="118"/>
    </row>
    <row r="17" ht="18" customHeight="1">
      <c r="A17" s="118"/>
    </row>
    <row r="18" ht="18" customHeight="1">
      <c r="A18" s="118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">
    <mergeCell ref="A2:B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IH18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38.375" style="83" customWidth="1"/>
    <col min="2" max="2" width="11.25390625" style="83" customWidth="1"/>
    <col min="3" max="3" width="11.25390625" style="84" customWidth="1"/>
    <col min="4" max="4" width="11.25390625" style="83" customWidth="1"/>
    <col min="5" max="5" width="17.25390625" style="83" bestFit="1" customWidth="1"/>
    <col min="6" max="7" width="18.375" style="83" bestFit="1" customWidth="1"/>
    <col min="8" max="8" width="16.125" style="83" bestFit="1" customWidth="1"/>
    <col min="9" max="9" width="15.00390625" style="83" bestFit="1" customWidth="1"/>
    <col min="10" max="16384" width="9.00390625" style="83" customWidth="1"/>
  </cols>
  <sheetData>
    <row r="1" spans="1:242" s="81" customFormat="1" ht="19.5" customHeight="1">
      <c r="A1" s="85" t="s">
        <v>889</v>
      </c>
      <c r="B1" s="86"/>
      <c r="C1" s="87"/>
      <c r="D1" s="86"/>
      <c r="E1" s="86"/>
      <c r="F1" s="86"/>
      <c r="G1" s="88"/>
      <c r="H1" s="86"/>
      <c r="I1" s="86"/>
      <c r="J1" s="86"/>
      <c r="K1" s="88"/>
      <c r="L1" s="86"/>
      <c r="M1" s="86"/>
      <c r="N1" s="86"/>
      <c r="O1" s="88"/>
      <c r="P1" s="86"/>
      <c r="Q1" s="86"/>
      <c r="R1" s="86"/>
      <c r="S1" s="88"/>
      <c r="T1" s="86"/>
      <c r="U1" s="86"/>
      <c r="V1" s="86"/>
      <c r="W1" s="88"/>
      <c r="X1" s="86"/>
      <c r="Y1" s="86"/>
      <c r="Z1" s="86"/>
      <c r="AA1" s="88"/>
      <c r="AB1" s="86"/>
      <c r="AC1" s="86"/>
      <c r="AD1" s="86"/>
      <c r="AE1" s="88"/>
      <c r="AF1" s="86"/>
      <c r="AG1" s="86"/>
      <c r="AH1" s="86"/>
      <c r="AI1" s="88"/>
      <c r="AJ1" s="86"/>
      <c r="AK1" s="86"/>
      <c r="AL1" s="86"/>
      <c r="AM1" s="88"/>
      <c r="AN1" s="86"/>
      <c r="AO1" s="86"/>
      <c r="AP1" s="86"/>
      <c r="AQ1" s="88"/>
      <c r="AR1" s="86"/>
      <c r="AS1" s="86"/>
      <c r="AT1" s="86"/>
      <c r="AU1" s="88"/>
      <c r="AV1" s="86"/>
      <c r="AW1" s="86"/>
      <c r="AX1" s="86"/>
      <c r="AY1" s="88"/>
      <c r="AZ1" s="86"/>
      <c r="BA1" s="86"/>
      <c r="BB1" s="86"/>
      <c r="BC1" s="88"/>
      <c r="BD1" s="86"/>
      <c r="BE1" s="86"/>
      <c r="BF1" s="86"/>
      <c r="BG1" s="88"/>
      <c r="BH1" s="86"/>
      <c r="BI1" s="86"/>
      <c r="BJ1" s="86"/>
      <c r="BK1" s="88"/>
      <c r="BL1" s="86"/>
      <c r="BM1" s="86"/>
      <c r="BN1" s="86"/>
      <c r="BO1" s="88"/>
      <c r="BP1" s="86"/>
      <c r="BQ1" s="86"/>
      <c r="BR1" s="86"/>
      <c r="BS1" s="88"/>
      <c r="BT1" s="86"/>
      <c r="BU1" s="86"/>
      <c r="BV1" s="86"/>
      <c r="BW1" s="88"/>
      <c r="BX1" s="86"/>
      <c r="BY1" s="86"/>
      <c r="BZ1" s="86"/>
      <c r="CA1" s="88"/>
      <c r="CB1" s="86"/>
      <c r="CC1" s="86"/>
      <c r="CD1" s="86"/>
      <c r="CE1" s="88"/>
      <c r="CF1" s="86"/>
      <c r="CG1" s="86"/>
      <c r="CH1" s="86"/>
      <c r="CI1" s="88"/>
      <c r="CJ1" s="86"/>
      <c r="CK1" s="86"/>
      <c r="CL1" s="86"/>
      <c r="CM1" s="88"/>
      <c r="CN1" s="86"/>
      <c r="CO1" s="86"/>
      <c r="CP1" s="86"/>
      <c r="CQ1" s="88"/>
      <c r="CR1" s="86"/>
      <c r="CS1" s="86"/>
      <c r="CT1" s="86"/>
      <c r="CU1" s="88"/>
      <c r="CV1" s="86"/>
      <c r="CW1" s="86"/>
      <c r="CX1" s="86"/>
      <c r="CY1" s="88"/>
      <c r="CZ1" s="86"/>
      <c r="DA1" s="86"/>
      <c r="DB1" s="86"/>
      <c r="DC1" s="88"/>
      <c r="DD1" s="86"/>
      <c r="DE1" s="86"/>
      <c r="DF1" s="86"/>
      <c r="DG1" s="88"/>
      <c r="DH1" s="86"/>
      <c r="DI1" s="86"/>
      <c r="DJ1" s="86"/>
      <c r="DK1" s="88"/>
      <c r="DL1" s="86"/>
      <c r="DM1" s="86"/>
      <c r="DN1" s="86"/>
      <c r="DO1" s="88"/>
      <c r="DP1" s="86"/>
      <c r="DQ1" s="86"/>
      <c r="DR1" s="86"/>
      <c r="DS1" s="88"/>
      <c r="DT1" s="86"/>
      <c r="DU1" s="86"/>
      <c r="DV1" s="86"/>
      <c r="DW1" s="88"/>
      <c r="DX1" s="86"/>
      <c r="DY1" s="86"/>
      <c r="DZ1" s="86"/>
      <c r="EA1" s="88"/>
      <c r="EB1" s="86"/>
      <c r="EC1" s="86"/>
      <c r="ED1" s="86"/>
      <c r="EE1" s="88"/>
      <c r="EF1" s="86"/>
      <c r="EG1" s="86"/>
      <c r="EH1" s="86"/>
      <c r="EI1" s="88"/>
      <c r="EJ1" s="86"/>
      <c r="EK1" s="86"/>
      <c r="EL1" s="86"/>
      <c r="EM1" s="88"/>
      <c r="EN1" s="86"/>
      <c r="EO1" s="86"/>
      <c r="EP1" s="86"/>
      <c r="EQ1" s="88"/>
      <c r="ER1" s="86"/>
      <c r="ES1" s="86"/>
      <c r="ET1" s="86"/>
      <c r="EU1" s="88"/>
      <c r="EV1" s="86"/>
      <c r="EW1" s="86"/>
      <c r="EX1" s="86"/>
      <c r="EY1" s="88"/>
      <c r="EZ1" s="86"/>
      <c r="FA1" s="86"/>
      <c r="FB1" s="86"/>
      <c r="FC1" s="88"/>
      <c r="FD1" s="86"/>
      <c r="FE1" s="86"/>
      <c r="FF1" s="86"/>
      <c r="FG1" s="88"/>
      <c r="FH1" s="86"/>
      <c r="FI1" s="86"/>
      <c r="FJ1" s="86"/>
      <c r="FK1" s="88"/>
      <c r="FL1" s="86"/>
      <c r="FM1" s="86"/>
      <c r="FN1" s="86"/>
      <c r="FO1" s="88"/>
      <c r="FP1" s="86"/>
      <c r="FQ1" s="86"/>
      <c r="FR1" s="86"/>
      <c r="FS1" s="88"/>
      <c r="FT1" s="86"/>
      <c r="FU1" s="86"/>
      <c r="FV1" s="86"/>
      <c r="FW1" s="88"/>
      <c r="FX1" s="86"/>
      <c r="FY1" s="86"/>
      <c r="FZ1" s="86"/>
      <c r="GA1" s="88"/>
      <c r="GB1" s="86"/>
      <c r="GC1" s="86"/>
      <c r="GD1" s="86"/>
      <c r="GE1" s="88"/>
      <c r="GF1" s="86"/>
      <c r="GG1" s="86"/>
      <c r="GH1" s="86"/>
      <c r="GI1" s="88"/>
      <c r="GJ1" s="86"/>
      <c r="GK1" s="86"/>
      <c r="GL1" s="86"/>
      <c r="GM1" s="88"/>
      <c r="GN1" s="86"/>
      <c r="GO1" s="86"/>
      <c r="GP1" s="86"/>
      <c r="GQ1" s="88"/>
      <c r="GR1" s="86"/>
      <c r="GS1" s="86"/>
      <c r="GT1" s="86"/>
      <c r="GU1" s="88"/>
      <c r="GV1" s="86"/>
      <c r="GW1" s="86"/>
      <c r="GX1" s="86"/>
      <c r="GY1" s="88"/>
      <c r="GZ1" s="86"/>
      <c r="HA1" s="86"/>
      <c r="HB1" s="86"/>
      <c r="HC1" s="88"/>
      <c r="HD1" s="86"/>
      <c r="HE1" s="86"/>
      <c r="HF1" s="86"/>
      <c r="HG1" s="88"/>
      <c r="HH1" s="86"/>
      <c r="HI1" s="86"/>
      <c r="HJ1" s="86"/>
      <c r="HK1" s="88"/>
      <c r="HL1" s="86"/>
      <c r="HM1" s="86"/>
      <c r="HN1" s="86"/>
      <c r="HO1" s="88"/>
      <c r="HP1" s="86"/>
      <c r="HQ1" s="86"/>
      <c r="HR1" s="86"/>
      <c r="HS1" s="88"/>
      <c r="HT1" s="86"/>
      <c r="HU1" s="86"/>
      <c r="HV1" s="86"/>
      <c r="HW1" s="88"/>
      <c r="HX1" s="86"/>
      <c r="HY1" s="86"/>
      <c r="HZ1" s="86"/>
      <c r="IA1" s="88"/>
      <c r="IB1" s="86"/>
      <c r="IC1" s="86"/>
      <c r="ID1" s="86"/>
      <c r="IE1" s="88"/>
      <c r="IF1" s="86"/>
      <c r="IG1" s="86"/>
      <c r="IH1" s="86"/>
    </row>
    <row r="2" spans="1:242" s="82" customFormat="1" ht="48.75" customHeight="1">
      <c r="A2" s="89" t="s">
        <v>890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</row>
    <row r="3" spans="1:242" ht="26.25" customHeight="1">
      <c r="A3" s="90"/>
      <c r="B3" s="91"/>
      <c r="C3" s="92"/>
      <c r="D3" s="91" t="s">
        <v>130</v>
      </c>
      <c r="E3" s="91"/>
      <c r="F3" s="91"/>
      <c r="G3" s="90"/>
      <c r="H3" s="91"/>
      <c r="I3" s="91"/>
      <c r="J3" s="91"/>
      <c r="K3" s="90"/>
      <c r="L3" s="91"/>
      <c r="M3" s="91"/>
      <c r="N3" s="91"/>
      <c r="O3" s="90"/>
      <c r="P3" s="91"/>
      <c r="Q3" s="91"/>
      <c r="R3" s="91"/>
      <c r="S3" s="90"/>
      <c r="T3" s="91"/>
      <c r="U3" s="91"/>
      <c r="V3" s="91"/>
      <c r="W3" s="90"/>
      <c r="X3" s="91"/>
      <c r="Y3" s="91"/>
      <c r="Z3" s="91"/>
      <c r="AA3" s="90"/>
      <c r="AB3" s="91"/>
      <c r="AC3" s="91"/>
      <c r="AD3" s="91"/>
      <c r="AE3" s="90"/>
      <c r="AF3" s="91"/>
      <c r="AG3" s="91"/>
      <c r="AH3" s="91"/>
      <c r="AI3" s="90"/>
      <c r="AJ3" s="91"/>
      <c r="AK3" s="91"/>
      <c r="AL3" s="91"/>
      <c r="AM3" s="90"/>
      <c r="AN3" s="91"/>
      <c r="AO3" s="91"/>
      <c r="AP3" s="91"/>
      <c r="AQ3" s="90"/>
      <c r="AR3" s="91"/>
      <c r="AS3" s="91"/>
      <c r="AT3" s="91"/>
      <c r="AU3" s="90"/>
      <c r="AV3" s="91"/>
      <c r="AW3" s="91"/>
      <c r="AX3" s="91"/>
      <c r="AY3" s="90"/>
      <c r="AZ3" s="91"/>
      <c r="BA3" s="91"/>
      <c r="BB3" s="91"/>
      <c r="BC3" s="90"/>
      <c r="BD3" s="91"/>
      <c r="BE3" s="91"/>
      <c r="BF3" s="91"/>
      <c r="BG3" s="90"/>
      <c r="BH3" s="91"/>
      <c r="BI3" s="91"/>
      <c r="BJ3" s="91"/>
      <c r="BK3" s="90"/>
      <c r="BL3" s="91"/>
      <c r="BM3" s="91"/>
      <c r="BN3" s="91"/>
      <c r="BO3" s="90"/>
      <c r="BP3" s="91"/>
      <c r="BQ3" s="91"/>
      <c r="BR3" s="91"/>
      <c r="BS3" s="90"/>
      <c r="BT3" s="91"/>
      <c r="BU3" s="91"/>
      <c r="BV3" s="91"/>
      <c r="BW3" s="90"/>
      <c r="BX3" s="91"/>
      <c r="BY3" s="91"/>
      <c r="BZ3" s="91"/>
      <c r="CA3" s="90"/>
      <c r="CB3" s="91"/>
      <c r="CC3" s="91"/>
      <c r="CD3" s="91"/>
      <c r="CE3" s="90"/>
      <c r="CF3" s="91"/>
      <c r="CG3" s="91"/>
      <c r="CH3" s="91"/>
      <c r="CI3" s="90"/>
      <c r="CJ3" s="91"/>
      <c r="CK3" s="91"/>
      <c r="CL3" s="91"/>
      <c r="CM3" s="90"/>
      <c r="CN3" s="91"/>
      <c r="CO3" s="91"/>
      <c r="CP3" s="91"/>
      <c r="CQ3" s="90"/>
      <c r="CR3" s="91"/>
      <c r="CS3" s="91"/>
      <c r="CT3" s="91"/>
      <c r="CU3" s="90"/>
      <c r="CV3" s="91"/>
      <c r="CW3" s="91"/>
      <c r="CX3" s="91"/>
      <c r="CY3" s="90"/>
      <c r="CZ3" s="91"/>
      <c r="DA3" s="91"/>
      <c r="DB3" s="91"/>
      <c r="DC3" s="90"/>
      <c r="DD3" s="91"/>
      <c r="DE3" s="91"/>
      <c r="DF3" s="91"/>
      <c r="DG3" s="90"/>
      <c r="DH3" s="91"/>
      <c r="DI3" s="91"/>
      <c r="DJ3" s="91"/>
      <c r="DK3" s="90"/>
      <c r="DL3" s="91"/>
      <c r="DM3" s="91"/>
      <c r="DN3" s="91"/>
      <c r="DO3" s="90"/>
      <c r="DP3" s="91"/>
      <c r="DQ3" s="91"/>
      <c r="DR3" s="91"/>
      <c r="DS3" s="90"/>
      <c r="DT3" s="91"/>
      <c r="DU3" s="91"/>
      <c r="DV3" s="91"/>
      <c r="DW3" s="90"/>
      <c r="DX3" s="91"/>
      <c r="DY3" s="91"/>
      <c r="DZ3" s="91"/>
      <c r="EA3" s="90"/>
      <c r="EB3" s="91"/>
      <c r="EC3" s="91"/>
      <c r="ED3" s="91"/>
      <c r="EE3" s="90"/>
      <c r="EF3" s="91"/>
      <c r="EG3" s="91"/>
      <c r="EH3" s="91"/>
      <c r="EI3" s="90"/>
      <c r="EJ3" s="91"/>
      <c r="EK3" s="91"/>
      <c r="EL3" s="91"/>
      <c r="EM3" s="90"/>
      <c r="EN3" s="91"/>
      <c r="EO3" s="91"/>
      <c r="EP3" s="91"/>
      <c r="EQ3" s="90"/>
      <c r="ER3" s="91"/>
      <c r="ES3" s="91"/>
      <c r="ET3" s="91"/>
      <c r="EU3" s="90"/>
      <c r="EV3" s="91"/>
      <c r="EW3" s="91"/>
      <c r="EX3" s="91"/>
      <c r="EY3" s="90"/>
      <c r="EZ3" s="91"/>
      <c r="FA3" s="91"/>
      <c r="FB3" s="91"/>
      <c r="FC3" s="90"/>
      <c r="FD3" s="91"/>
      <c r="FE3" s="91"/>
      <c r="FF3" s="91"/>
      <c r="FG3" s="90"/>
      <c r="FH3" s="91"/>
      <c r="FI3" s="91"/>
      <c r="FJ3" s="91"/>
      <c r="FK3" s="90"/>
      <c r="FL3" s="91"/>
      <c r="FM3" s="91"/>
      <c r="FN3" s="91"/>
      <c r="FO3" s="90"/>
      <c r="FP3" s="91"/>
      <c r="FQ3" s="91"/>
      <c r="FR3" s="91"/>
      <c r="FS3" s="90"/>
      <c r="FT3" s="91"/>
      <c r="FU3" s="91"/>
      <c r="FV3" s="91"/>
      <c r="FW3" s="90"/>
      <c r="FX3" s="91"/>
      <c r="FY3" s="91"/>
      <c r="FZ3" s="91"/>
      <c r="GA3" s="90"/>
      <c r="GB3" s="91"/>
      <c r="GC3" s="91"/>
      <c r="GD3" s="91"/>
      <c r="GE3" s="90"/>
      <c r="GF3" s="91"/>
      <c r="GG3" s="91"/>
      <c r="GH3" s="91"/>
      <c r="GI3" s="90"/>
      <c r="GJ3" s="91"/>
      <c r="GK3" s="91"/>
      <c r="GL3" s="91"/>
      <c r="GM3" s="90"/>
      <c r="GN3" s="91"/>
      <c r="GO3" s="91"/>
      <c r="GP3" s="91"/>
      <c r="GQ3" s="90"/>
      <c r="GR3" s="91"/>
      <c r="GS3" s="91"/>
      <c r="GT3" s="91"/>
      <c r="GU3" s="90"/>
      <c r="GV3" s="91"/>
      <c r="GW3" s="91"/>
      <c r="GX3" s="91"/>
      <c r="GY3" s="90"/>
      <c r="GZ3" s="91"/>
      <c r="HA3" s="91"/>
      <c r="HB3" s="91"/>
      <c r="HC3" s="90"/>
      <c r="HD3" s="91"/>
      <c r="HE3" s="91"/>
      <c r="HF3" s="91"/>
      <c r="HG3" s="90"/>
      <c r="HH3" s="91"/>
      <c r="HI3" s="91"/>
      <c r="HJ3" s="91"/>
      <c r="HK3" s="90"/>
      <c r="HL3" s="91"/>
      <c r="HM3" s="91"/>
      <c r="HN3" s="91"/>
      <c r="HO3" s="90"/>
      <c r="HP3" s="91"/>
      <c r="HQ3" s="91"/>
      <c r="HR3" s="91"/>
      <c r="HS3" s="90"/>
      <c r="HT3" s="91"/>
      <c r="HU3" s="91"/>
      <c r="HV3" s="91"/>
      <c r="HW3" s="90"/>
      <c r="HX3" s="91"/>
      <c r="HY3" s="91"/>
      <c r="HZ3" s="91"/>
      <c r="IA3" s="90"/>
      <c r="IB3" s="91"/>
      <c r="IC3" s="91"/>
      <c r="ID3" s="91"/>
      <c r="IE3" s="90"/>
      <c r="IF3" s="91"/>
      <c r="IG3" s="91"/>
      <c r="IH3" s="91"/>
    </row>
    <row r="4" spans="1:4" ht="32.25" customHeight="1">
      <c r="A4" s="93" t="s">
        <v>124</v>
      </c>
      <c r="B4" s="94" t="s">
        <v>851</v>
      </c>
      <c r="C4" s="95" t="s">
        <v>94</v>
      </c>
      <c r="D4" s="94" t="s">
        <v>891</v>
      </c>
    </row>
    <row r="5" spans="1:8" ht="32.25" customHeight="1">
      <c r="A5" s="96" t="s">
        <v>853</v>
      </c>
      <c r="B5" s="97">
        <v>45163</v>
      </c>
      <c r="C5" s="97">
        <v>42110</v>
      </c>
      <c r="D5" s="98">
        <f aca="true" t="shared" si="0" ref="D5:D18">C5/B5*100</f>
        <v>93.2</v>
      </c>
      <c r="E5" s="99"/>
      <c r="F5" s="74"/>
      <c r="H5" s="74"/>
    </row>
    <row r="6" spans="1:8" ht="32.25" customHeight="1">
      <c r="A6" s="96" t="s">
        <v>854</v>
      </c>
      <c r="B6" s="97">
        <v>401262</v>
      </c>
      <c r="C6" s="97">
        <v>443372</v>
      </c>
      <c r="D6" s="98">
        <f t="shared" si="0"/>
        <v>110.5</v>
      </c>
      <c r="E6" s="99"/>
      <c r="F6" s="74"/>
      <c r="H6" s="74"/>
    </row>
    <row r="7" spans="1:8" ht="32.25" customHeight="1">
      <c r="A7" s="96" t="s">
        <v>855</v>
      </c>
      <c r="B7" s="97">
        <v>12612</v>
      </c>
      <c r="C7" s="97">
        <v>11008</v>
      </c>
      <c r="D7" s="98">
        <f t="shared" si="0"/>
        <v>87.3</v>
      </c>
      <c r="E7" s="99"/>
      <c r="F7" s="74"/>
      <c r="H7" s="74"/>
    </row>
    <row r="8" spans="1:8" ht="32.25" customHeight="1">
      <c r="A8" s="96" t="s">
        <v>856</v>
      </c>
      <c r="B8" s="97">
        <v>48533</v>
      </c>
      <c r="C8" s="97">
        <v>59541</v>
      </c>
      <c r="D8" s="98">
        <f t="shared" si="0"/>
        <v>122.7</v>
      </c>
      <c r="E8" s="99"/>
      <c r="F8" s="74"/>
      <c r="H8" s="74"/>
    </row>
    <row r="9" spans="1:9" ht="32.25" customHeight="1">
      <c r="A9" s="96" t="s">
        <v>857</v>
      </c>
      <c r="B9" s="97">
        <v>26135</v>
      </c>
      <c r="C9" s="97">
        <v>16222</v>
      </c>
      <c r="D9" s="98">
        <f t="shared" si="0"/>
        <v>62.1</v>
      </c>
      <c r="E9" s="99"/>
      <c r="F9" s="74"/>
      <c r="G9" s="74"/>
      <c r="H9" s="74"/>
      <c r="I9" s="74"/>
    </row>
    <row r="10" spans="1:9" ht="32.25" customHeight="1">
      <c r="A10" s="96" t="s">
        <v>858</v>
      </c>
      <c r="B10" s="97">
        <v>383802</v>
      </c>
      <c r="C10" s="97">
        <v>400024</v>
      </c>
      <c r="D10" s="98">
        <f t="shared" si="0"/>
        <v>104.2</v>
      </c>
      <c r="E10" s="99"/>
      <c r="F10" s="74"/>
      <c r="G10" s="74"/>
      <c r="H10" s="74"/>
      <c r="I10" s="74"/>
    </row>
    <row r="11" spans="1:8" ht="32.25" customHeight="1">
      <c r="A11" s="96" t="s">
        <v>859</v>
      </c>
      <c r="B11" s="97">
        <v>31012</v>
      </c>
      <c r="C11" s="97">
        <v>39730</v>
      </c>
      <c r="D11" s="98">
        <f t="shared" si="0"/>
        <v>128.1</v>
      </c>
      <c r="E11" s="99"/>
      <c r="F11" s="74"/>
      <c r="H11" s="74"/>
    </row>
    <row r="12" spans="1:8" ht="32.25" customHeight="1">
      <c r="A12" s="96" t="s">
        <v>860</v>
      </c>
      <c r="B12" s="97">
        <v>130464</v>
      </c>
      <c r="C12" s="97">
        <v>170194</v>
      </c>
      <c r="D12" s="98">
        <f t="shared" si="0"/>
        <v>130.5</v>
      </c>
      <c r="E12" s="99"/>
      <c r="F12" s="74"/>
      <c r="H12" s="74"/>
    </row>
    <row r="13" spans="1:8" ht="32.25" customHeight="1">
      <c r="A13" s="96" t="s">
        <v>861</v>
      </c>
      <c r="B13" s="97">
        <v>-1303</v>
      </c>
      <c r="C13" s="97">
        <v>-1352</v>
      </c>
      <c r="D13" s="98">
        <f t="shared" si="0"/>
        <v>103.8</v>
      </c>
      <c r="E13" s="99"/>
      <c r="F13" s="74"/>
      <c r="H13" s="74"/>
    </row>
    <row r="14" spans="1:8" ht="32.25" customHeight="1">
      <c r="A14" s="96" t="s">
        <v>862</v>
      </c>
      <c r="B14" s="97">
        <v>25255</v>
      </c>
      <c r="C14" s="97">
        <v>23903</v>
      </c>
      <c r="D14" s="98">
        <f t="shared" si="0"/>
        <v>94.6</v>
      </c>
      <c r="E14" s="99"/>
      <c r="F14" s="74"/>
      <c r="H14" s="74"/>
    </row>
    <row r="15" spans="1:8" ht="32.25" customHeight="1">
      <c r="A15" s="96" t="s">
        <v>863</v>
      </c>
      <c r="B15" s="100"/>
      <c r="C15" s="100"/>
      <c r="D15" s="98"/>
      <c r="E15" s="99"/>
      <c r="F15" s="74"/>
      <c r="H15" s="74"/>
    </row>
    <row r="16" spans="1:8" ht="32.25" customHeight="1">
      <c r="A16" s="96" t="s">
        <v>864</v>
      </c>
      <c r="B16" s="100"/>
      <c r="C16" s="100"/>
      <c r="D16" s="98"/>
      <c r="E16" s="99"/>
      <c r="F16" s="74"/>
      <c r="H16" s="74"/>
    </row>
    <row r="17" spans="1:5" ht="32.25" customHeight="1">
      <c r="A17" s="101" t="s">
        <v>865</v>
      </c>
      <c r="B17" s="102">
        <f>B5+B7+B9+B11+B13+B15</f>
        <v>113619</v>
      </c>
      <c r="C17" s="102">
        <f>C5+C7+C9+C11+C13+C15</f>
        <v>107718</v>
      </c>
      <c r="D17" s="98">
        <f t="shared" si="0"/>
        <v>94.8</v>
      </c>
      <c r="E17" s="99"/>
    </row>
    <row r="18" spans="1:5" ht="32.25" customHeight="1">
      <c r="A18" s="101" t="s">
        <v>866</v>
      </c>
      <c r="B18" s="102">
        <f>B6+B8+B10+B12+B14+B16</f>
        <v>989316</v>
      </c>
      <c r="C18" s="102">
        <f>C6+C8+C10+C12+C14+C16</f>
        <v>1097034</v>
      </c>
      <c r="D18" s="98">
        <f t="shared" si="0"/>
        <v>110.9</v>
      </c>
      <c r="E18" s="99"/>
    </row>
    <row r="19" ht="36" customHeight="1"/>
  </sheetData>
  <sheetProtection/>
  <mergeCells count="61">
    <mergeCell ref="A2:D2"/>
    <mergeCell ref="E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DS2:DV2"/>
    <mergeCell ref="DW2:DZ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FS2:FV2"/>
    <mergeCell ref="FW2:FZ2"/>
    <mergeCell ref="GA2:GD2"/>
    <mergeCell ref="GE2:GH2"/>
    <mergeCell ref="GI2:GL2"/>
    <mergeCell ref="GM2:GP2"/>
    <mergeCell ref="GQ2:GT2"/>
    <mergeCell ref="GU2:GX2"/>
    <mergeCell ref="GY2:HB2"/>
    <mergeCell ref="HC2:HF2"/>
    <mergeCell ref="HG2:HJ2"/>
    <mergeCell ref="HK2:HN2"/>
    <mergeCell ref="HO2:HR2"/>
    <mergeCell ref="HS2:HV2"/>
    <mergeCell ref="HW2:HZ2"/>
    <mergeCell ref="IA2:ID2"/>
    <mergeCell ref="IE2:IH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85" zoomScaleNormal="85" workbookViewId="0" topLeftCell="A1">
      <selection activeCell="A1" sqref="A1"/>
    </sheetView>
  </sheetViews>
  <sheetFormatPr defaultColWidth="9.125" defaultRowHeight="14.25"/>
  <cols>
    <col min="1" max="1" width="37.875" style="540" customWidth="1"/>
    <col min="2" max="2" width="34.375" style="540" customWidth="1"/>
    <col min="3" max="216" width="9.125" style="540" customWidth="1"/>
    <col min="217" max="16384" width="9.125" style="540" customWidth="1"/>
  </cols>
  <sheetData>
    <row r="1" spans="1:2" s="538" customFormat="1" ht="19.5" customHeight="1">
      <c r="A1" s="85" t="s">
        <v>92</v>
      </c>
      <c r="B1" s="347"/>
    </row>
    <row r="2" spans="1:2" s="539" customFormat="1" ht="48.75" customHeight="1">
      <c r="A2" s="549" t="s">
        <v>93</v>
      </c>
      <c r="B2" s="549"/>
    </row>
    <row r="3" spans="1:2" ht="30.75" customHeight="1">
      <c r="A3" s="542" t="s">
        <v>2</v>
      </c>
      <c r="B3" s="542"/>
    </row>
    <row r="4" spans="1:2" ht="30.75" customHeight="1">
      <c r="A4" s="341" t="s">
        <v>79</v>
      </c>
      <c r="B4" s="543" t="s">
        <v>94</v>
      </c>
    </row>
    <row r="5" spans="1:2" ht="30.75" customHeight="1">
      <c r="A5" s="544" t="s">
        <v>80</v>
      </c>
      <c r="B5" s="545">
        <v>733629</v>
      </c>
    </row>
    <row r="6" spans="1:4" ht="30.75" customHeight="1">
      <c r="A6" s="544" t="s">
        <v>56</v>
      </c>
      <c r="B6" s="545">
        <v>1571689</v>
      </c>
      <c r="D6" s="547"/>
    </row>
    <row r="7" spans="1:2" ht="30.75" customHeight="1">
      <c r="A7" s="544" t="s">
        <v>83</v>
      </c>
      <c r="B7" s="545">
        <v>118693</v>
      </c>
    </row>
    <row r="8" spans="1:4" ht="30.75" customHeight="1">
      <c r="A8" s="544" t="s">
        <v>85</v>
      </c>
      <c r="B8" s="545">
        <v>1431370</v>
      </c>
      <c r="D8" s="547"/>
    </row>
    <row r="9" spans="1:4" ht="30.75" customHeight="1">
      <c r="A9" s="544" t="s">
        <v>87</v>
      </c>
      <c r="B9" s="545">
        <v>21626</v>
      </c>
      <c r="D9" s="547"/>
    </row>
    <row r="10" spans="1:4" ht="30.75" customHeight="1">
      <c r="A10" s="544" t="s">
        <v>89</v>
      </c>
      <c r="B10" s="545">
        <v>30545</v>
      </c>
      <c r="D10" s="547"/>
    </row>
    <row r="11" spans="1:2" ht="30.75" customHeight="1">
      <c r="A11" s="544" t="s">
        <v>91</v>
      </c>
      <c r="B11" s="545">
        <v>20000</v>
      </c>
    </row>
    <row r="12" spans="1:2" ht="30.75" customHeight="1">
      <c r="A12" s="544" t="s">
        <v>66</v>
      </c>
      <c r="B12" s="545">
        <v>0</v>
      </c>
    </row>
    <row r="13" spans="1:2" ht="30.75" customHeight="1">
      <c r="A13" s="544" t="s">
        <v>68</v>
      </c>
      <c r="B13" s="545">
        <v>62006</v>
      </c>
    </row>
    <row r="14" spans="1:2" ht="30.75" customHeight="1">
      <c r="A14" s="544"/>
      <c r="B14" s="545"/>
    </row>
    <row r="15" spans="1:4" ht="30.75" customHeight="1">
      <c r="A15" s="548" t="s">
        <v>70</v>
      </c>
      <c r="B15" s="545">
        <f>B13+B11+B10+B6+B5</f>
        <v>2417869</v>
      </c>
      <c r="C15" s="547"/>
      <c r="D15" s="547"/>
    </row>
    <row r="16" ht="19.5" customHeight="1"/>
  </sheetData>
  <sheetProtection/>
  <mergeCells count="2">
    <mergeCell ref="A2:B2"/>
    <mergeCell ref="A3:B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HY43"/>
  <sheetViews>
    <sheetView showZeros="0" zoomScaleSheetLayoutView="100" workbookViewId="0" topLeftCell="A1">
      <pane xSplit="1" ySplit="4" topLeftCell="B5" activePane="bottomRight" state="frozen"/>
      <selection pane="bottomRight" activeCell="I14" sqref="I14"/>
    </sheetView>
  </sheetViews>
  <sheetFormatPr defaultColWidth="9.00390625" defaultRowHeight="19.5" customHeight="1"/>
  <cols>
    <col min="1" max="1" width="24.00390625" style="57" customWidth="1"/>
    <col min="2" max="2" width="12.00390625" style="24" customWidth="1"/>
    <col min="3" max="3" width="24.00390625" style="57" customWidth="1"/>
    <col min="4" max="4" width="12.00390625" style="24" customWidth="1"/>
    <col min="5" max="5" width="26.625" style="23" customWidth="1"/>
    <col min="6" max="7" width="9.00390625" style="23" customWidth="1"/>
    <col min="8" max="8" width="10.50390625" style="23" bestFit="1" customWidth="1"/>
    <col min="9" max="16384" width="9.00390625" style="23" customWidth="1"/>
  </cols>
  <sheetData>
    <row r="1" spans="1:233" s="20" customFormat="1" ht="19.5" customHeight="1">
      <c r="A1" s="58" t="s">
        <v>892</v>
      </c>
      <c r="B1" s="27"/>
      <c r="C1" s="59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</row>
    <row r="2" spans="1:4" s="21" customFormat="1" ht="48.75" customHeight="1">
      <c r="A2" s="29" t="s">
        <v>893</v>
      </c>
      <c r="B2" s="60"/>
      <c r="C2" s="29"/>
      <c r="D2" s="61"/>
    </row>
    <row r="3" spans="1:4" ht="19.5" customHeight="1">
      <c r="A3" s="62"/>
      <c r="C3" s="62"/>
      <c r="D3" s="63" t="s">
        <v>2</v>
      </c>
    </row>
    <row r="4" spans="1:5" ht="30.75" customHeight="1">
      <c r="A4" s="64" t="s">
        <v>3</v>
      </c>
      <c r="B4" s="65" t="s">
        <v>4</v>
      </c>
      <c r="C4" s="64" t="s">
        <v>3</v>
      </c>
      <c r="D4" s="66" t="s">
        <v>5</v>
      </c>
      <c r="E4" s="67"/>
    </row>
    <row r="5" spans="1:4" ht="30.75" customHeight="1">
      <c r="A5" s="68" t="s">
        <v>830</v>
      </c>
      <c r="B5" s="34">
        <v>354387</v>
      </c>
      <c r="C5" s="68" t="s">
        <v>831</v>
      </c>
      <c r="D5" s="34">
        <v>343379</v>
      </c>
    </row>
    <row r="6" spans="1:4" ht="30.75" customHeight="1">
      <c r="A6" s="68" t="s">
        <v>894</v>
      </c>
      <c r="B6" s="34">
        <v>203651</v>
      </c>
      <c r="C6" s="68" t="s">
        <v>895</v>
      </c>
      <c r="D6" s="34">
        <v>342847</v>
      </c>
    </row>
    <row r="7" spans="1:4" ht="30.75" customHeight="1">
      <c r="A7" s="68" t="s">
        <v>896</v>
      </c>
      <c r="B7" s="34">
        <v>146291</v>
      </c>
      <c r="C7" s="68" t="s">
        <v>897</v>
      </c>
      <c r="D7" s="34">
        <v>532</v>
      </c>
    </row>
    <row r="8" spans="1:4" ht="30.75" customHeight="1">
      <c r="A8" s="68" t="s">
        <v>898</v>
      </c>
      <c r="B8" s="34">
        <v>421</v>
      </c>
      <c r="C8" s="68" t="s">
        <v>899</v>
      </c>
      <c r="D8" s="34">
        <v>0</v>
      </c>
    </row>
    <row r="9" spans="1:4" ht="30.75" customHeight="1">
      <c r="A9" s="68" t="s">
        <v>900</v>
      </c>
      <c r="B9" s="34">
        <v>4024</v>
      </c>
      <c r="C9" s="69"/>
      <c r="D9" s="34">
        <v>0</v>
      </c>
    </row>
    <row r="10" spans="1:4" ht="30.75" customHeight="1">
      <c r="A10" s="68" t="s">
        <v>869</v>
      </c>
      <c r="B10" s="34">
        <v>297863</v>
      </c>
      <c r="C10" s="68" t="s">
        <v>870</v>
      </c>
      <c r="D10" s="34">
        <v>281642</v>
      </c>
    </row>
    <row r="11" spans="1:4" ht="30.75" customHeight="1">
      <c r="A11" s="68" t="s">
        <v>894</v>
      </c>
      <c r="B11" s="34">
        <v>293003</v>
      </c>
      <c r="C11" s="70" t="s">
        <v>901</v>
      </c>
      <c r="D11" s="34">
        <v>191944</v>
      </c>
    </row>
    <row r="12" spans="1:4" ht="30.75" customHeight="1">
      <c r="A12" s="68" t="s">
        <v>902</v>
      </c>
      <c r="B12" s="34">
        <v>300</v>
      </c>
      <c r="C12" s="70" t="s">
        <v>903</v>
      </c>
      <c r="D12" s="34">
        <v>88668</v>
      </c>
    </row>
    <row r="13" spans="1:4" ht="30.75" customHeight="1">
      <c r="A13" s="71" t="s">
        <v>898</v>
      </c>
      <c r="B13" s="34">
        <v>4300</v>
      </c>
      <c r="C13" s="70" t="s">
        <v>899</v>
      </c>
      <c r="D13" s="34">
        <v>600</v>
      </c>
    </row>
    <row r="14" spans="1:4" ht="30.75" customHeight="1">
      <c r="A14" s="71" t="s">
        <v>900</v>
      </c>
      <c r="B14" s="34">
        <v>260</v>
      </c>
      <c r="C14" s="71" t="s">
        <v>897</v>
      </c>
      <c r="D14" s="34">
        <v>430</v>
      </c>
    </row>
    <row r="15" spans="1:4" ht="30.75" customHeight="1">
      <c r="A15" s="69" t="s">
        <v>834</v>
      </c>
      <c r="B15" s="34">
        <v>420419</v>
      </c>
      <c r="C15" s="69" t="s">
        <v>835</v>
      </c>
      <c r="D15" s="34">
        <v>380689</v>
      </c>
    </row>
    <row r="16" spans="1:4" ht="30.75" customHeight="1">
      <c r="A16" s="71" t="s">
        <v>904</v>
      </c>
      <c r="B16" s="34">
        <v>148096</v>
      </c>
      <c r="C16" s="71" t="s">
        <v>905</v>
      </c>
      <c r="D16" s="34">
        <v>357117</v>
      </c>
    </row>
    <row r="17" spans="1:4" ht="30.75" customHeight="1">
      <c r="A17" s="71" t="s">
        <v>902</v>
      </c>
      <c r="B17" s="34">
        <v>270803</v>
      </c>
      <c r="C17" s="71" t="s">
        <v>906</v>
      </c>
      <c r="D17" s="34">
        <v>23272</v>
      </c>
    </row>
    <row r="18" spans="1:4" ht="30.75" customHeight="1">
      <c r="A18" s="71" t="s">
        <v>898</v>
      </c>
      <c r="B18" s="34">
        <v>1520</v>
      </c>
      <c r="C18" s="71" t="s">
        <v>899</v>
      </c>
      <c r="D18" s="34">
        <v>300</v>
      </c>
    </row>
    <row r="19" spans="1:4" ht="30.75" customHeight="1">
      <c r="A19" s="68" t="s">
        <v>836</v>
      </c>
      <c r="B19" s="34">
        <v>8184</v>
      </c>
      <c r="C19" s="72" t="s">
        <v>837</v>
      </c>
      <c r="D19" s="34">
        <v>9536</v>
      </c>
    </row>
    <row r="20" spans="1:4" ht="30.75" customHeight="1">
      <c r="A20" s="72" t="s">
        <v>894</v>
      </c>
      <c r="B20" s="34">
        <v>7802</v>
      </c>
      <c r="C20" s="68" t="s">
        <v>907</v>
      </c>
      <c r="D20" s="34">
        <v>9204</v>
      </c>
    </row>
    <row r="21" spans="1:4" ht="30.75" customHeight="1">
      <c r="A21" s="72" t="s">
        <v>902</v>
      </c>
      <c r="B21" s="34">
        <v>0</v>
      </c>
      <c r="C21" s="68" t="s">
        <v>908</v>
      </c>
      <c r="D21" s="34">
        <v>10</v>
      </c>
    </row>
    <row r="22" spans="1:4" ht="30.75" customHeight="1">
      <c r="A22" s="72" t="s">
        <v>898</v>
      </c>
      <c r="B22" s="34">
        <v>382</v>
      </c>
      <c r="C22" s="68" t="s">
        <v>909</v>
      </c>
      <c r="D22" s="34">
        <v>178</v>
      </c>
    </row>
    <row r="23" spans="1:4" ht="30.75" customHeight="1">
      <c r="A23" s="69" t="s">
        <v>910</v>
      </c>
      <c r="B23" s="34">
        <v>0</v>
      </c>
      <c r="C23" s="71" t="s">
        <v>911</v>
      </c>
      <c r="D23" s="34">
        <v>0</v>
      </c>
    </row>
    <row r="24" spans="1:4" ht="30.75" customHeight="1">
      <c r="A24" s="69" t="s">
        <v>912</v>
      </c>
      <c r="B24" s="34">
        <v>0</v>
      </c>
      <c r="C24" s="69" t="s">
        <v>913</v>
      </c>
      <c r="D24" s="34">
        <v>144</v>
      </c>
    </row>
    <row r="25" spans="1:4" ht="30.75" customHeight="1">
      <c r="A25" s="72" t="s">
        <v>838</v>
      </c>
      <c r="B25" s="65">
        <f>SUM(B26:B33)</f>
        <v>0</v>
      </c>
      <c r="C25" s="72" t="s">
        <v>839</v>
      </c>
      <c r="D25" s="36"/>
    </row>
    <row r="26" spans="1:4" ht="30.75" customHeight="1">
      <c r="A26" s="68" t="s">
        <v>894</v>
      </c>
      <c r="B26" s="34"/>
      <c r="C26" s="70" t="s">
        <v>914</v>
      </c>
      <c r="D26" s="34"/>
    </row>
    <row r="27" spans="1:4" ht="30.75" customHeight="1">
      <c r="A27" s="68" t="s">
        <v>902</v>
      </c>
      <c r="B27" s="34">
        <v>0</v>
      </c>
      <c r="C27" s="68" t="s">
        <v>915</v>
      </c>
      <c r="D27" s="34"/>
    </row>
    <row r="28" spans="1:4" ht="30.75" customHeight="1">
      <c r="A28" s="68" t="s">
        <v>898</v>
      </c>
      <c r="B28" s="34"/>
      <c r="C28" s="70" t="s">
        <v>916</v>
      </c>
      <c r="D28" s="37"/>
    </row>
    <row r="29" spans="1:4" ht="30.75" customHeight="1">
      <c r="A29" s="69" t="s">
        <v>900</v>
      </c>
      <c r="B29" s="34"/>
      <c r="C29" s="68" t="s">
        <v>917</v>
      </c>
      <c r="D29" s="37"/>
    </row>
    <row r="30" spans="1:4" ht="30.75" customHeight="1">
      <c r="A30" s="69" t="s">
        <v>912</v>
      </c>
      <c r="B30" s="34">
        <v>0</v>
      </c>
      <c r="C30" s="71" t="s">
        <v>918</v>
      </c>
      <c r="D30" s="34"/>
    </row>
    <row r="31" spans="1:4" ht="30.75" customHeight="1">
      <c r="A31" s="73" t="s">
        <v>919</v>
      </c>
      <c r="B31" s="34">
        <v>0</v>
      </c>
      <c r="C31" s="68" t="s">
        <v>920</v>
      </c>
      <c r="D31" s="34"/>
    </row>
    <row r="32" spans="1:4" ht="30.75" customHeight="1">
      <c r="A32" s="73"/>
      <c r="B32" s="34">
        <v>0</v>
      </c>
      <c r="C32" s="73" t="s">
        <v>921</v>
      </c>
      <c r="D32" s="34"/>
    </row>
    <row r="33" spans="1:4" ht="30.75" customHeight="1">
      <c r="A33" s="73"/>
      <c r="B33" s="34">
        <v>0</v>
      </c>
      <c r="C33" s="73" t="s">
        <v>913</v>
      </c>
      <c r="D33" s="34"/>
    </row>
    <row r="34" spans="1:8" ht="30.75" customHeight="1">
      <c r="A34" s="73"/>
      <c r="B34" s="34">
        <v>0</v>
      </c>
      <c r="C34" s="73" t="s">
        <v>922</v>
      </c>
      <c r="D34" s="34"/>
      <c r="H34" s="74"/>
    </row>
    <row r="35" spans="1:4" ht="30.75" customHeight="1">
      <c r="A35" s="75" t="s">
        <v>650</v>
      </c>
      <c r="B35" s="65">
        <f>B5+B10+B15+B19+B25</f>
        <v>1080853</v>
      </c>
      <c r="C35" s="75" t="s">
        <v>651</v>
      </c>
      <c r="D35" s="76">
        <f>D5+D10+D15+D19+D25</f>
        <v>1015246</v>
      </c>
    </row>
    <row r="36" spans="1:4" ht="30.75" customHeight="1">
      <c r="A36" s="77" t="s">
        <v>64</v>
      </c>
      <c r="B36" s="34">
        <v>588054</v>
      </c>
      <c r="C36" s="72" t="s">
        <v>65</v>
      </c>
      <c r="D36" s="36">
        <f>B36+B35-D35</f>
        <v>653661</v>
      </c>
    </row>
    <row r="37" spans="1:4" ht="30.75" customHeight="1">
      <c r="A37" s="75" t="s">
        <v>70</v>
      </c>
      <c r="B37" s="65">
        <f>B35+B36</f>
        <v>1668907</v>
      </c>
      <c r="C37" s="75" t="s">
        <v>71</v>
      </c>
      <c r="D37" s="78">
        <f>D35+D36</f>
        <v>1668907</v>
      </c>
    </row>
    <row r="39" ht="19.5" customHeight="1">
      <c r="B39" s="79"/>
    </row>
    <row r="40" spans="2:3" ht="19.5" customHeight="1">
      <c r="B40" s="79"/>
      <c r="C40" s="80"/>
    </row>
    <row r="41" ht="19.5" customHeight="1">
      <c r="B41" s="79"/>
    </row>
    <row r="42" ht="19.5" customHeight="1">
      <c r="B42" s="79"/>
    </row>
    <row r="43" ht="19.5" customHeight="1">
      <c r="B43" s="23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5"/>
  </sheetPr>
  <dimension ref="A1:D1374"/>
  <sheetViews>
    <sheetView showZeros="0" zoomScaleSheetLayoutView="100" workbookViewId="0" topLeftCell="A1">
      <pane xSplit="1" ySplit="4" topLeftCell="B5" activePane="bottomRight" state="frozen"/>
      <selection pane="bottomRight" activeCell="A1" sqref="A1"/>
    </sheetView>
  </sheetViews>
  <sheetFormatPr defaultColWidth="8.75390625" defaultRowHeight="19.5" customHeight="1"/>
  <cols>
    <col min="1" max="1" width="40.00390625" style="43" customWidth="1"/>
    <col min="2" max="3" width="10.75390625" style="43" customWidth="1"/>
    <col min="4" max="4" width="10.75390625" style="44" customWidth="1"/>
    <col min="5" max="6" width="9.00390625" style="0" customWidth="1"/>
    <col min="7" max="7" width="10.50390625" style="0" bestFit="1" customWidth="1"/>
    <col min="8" max="31" width="9.00390625" style="0" customWidth="1"/>
  </cols>
  <sheetData>
    <row r="1" spans="1:4" s="39" customFormat="1" ht="19.5" customHeight="1">
      <c r="A1" s="45" t="s">
        <v>923</v>
      </c>
      <c r="B1" s="46"/>
      <c r="C1" s="46"/>
      <c r="D1" s="47"/>
    </row>
    <row r="2" spans="1:4" s="40" customFormat="1" ht="48.75" customHeight="1">
      <c r="A2" s="48" t="s">
        <v>924</v>
      </c>
      <c r="B2" s="48"/>
      <c r="C2" s="48"/>
      <c r="D2" s="48"/>
    </row>
    <row r="3" spans="1:4" s="41" customFormat="1" ht="19.5" customHeight="1">
      <c r="A3" s="49"/>
      <c r="B3" s="49"/>
      <c r="C3" s="49"/>
      <c r="D3" s="50" t="s">
        <v>2</v>
      </c>
    </row>
    <row r="4" spans="1:4" s="42" customFormat="1" ht="30" customHeight="1">
      <c r="A4" s="51" t="s">
        <v>3</v>
      </c>
      <c r="B4" s="51" t="s">
        <v>851</v>
      </c>
      <c r="C4" s="51" t="s">
        <v>94</v>
      </c>
      <c r="D4" s="52" t="s">
        <v>925</v>
      </c>
    </row>
    <row r="5" spans="1:4" s="41" customFormat="1" ht="28.5" customHeight="1">
      <c r="A5" s="53" t="s">
        <v>830</v>
      </c>
      <c r="B5" s="53">
        <v>333449</v>
      </c>
      <c r="C5" s="53">
        <v>354387</v>
      </c>
      <c r="D5" s="54">
        <f>C5/B5*100</f>
        <v>106</v>
      </c>
    </row>
    <row r="6" spans="1:4" s="41" customFormat="1" ht="28.5" customHeight="1">
      <c r="A6" s="53" t="s">
        <v>894</v>
      </c>
      <c r="B6" s="53">
        <v>192561</v>
      </c>
      <c r="C6" s="53">
        <v>203651</v>
      </c>
      <c r="D6" s="54">
        <f aca="true" t="shared" si="0" ref="D6:D23">C6/B6*100</f>
        <v>106</v>
      </c>
    </row>
    <row r="7" spans="1:4" s="41" customFormat="1" ht="28.5" customHeight="1">
      <c r="A7" s="53" t="s">
        <v>896</v>
      </c>
      <c r="B7" s="53">
        <v>136245</v>
      </c>
      <c r="C7" s="53">
        <v>146291</v>
      </c>
      <c r="D7" s="54">
        <f t="shared" si="0"/>
        <v>107</v>
      </c>
    </row>
    <row r="8" spans="1:4" s="41" customFormat="1" ht="28.5" customHeight="1">
      <c r="A8" s="53" t="s">
        <v>898</v>
      </c>
      <c r="B8" s="53">
        <v>409</v>
      </c>
      <c r="C8" s="53">
        <v>421</v>
      </c>
      <c r="D8" s="54">
        <f t="shared" si="0"/>
        <v>103</v>
      </c>
    </row>
    <row r="9" spans="1:4" s="41" customFormat="1" ht="28.5" customHeight="1">
      <c r="A9" s="53" t="s">
        <v>900</v>
      </c>
      <c r="B9" s="53">
        <v>4174</v>
      </c>
      <c r="C9" s="53">
        <v>4024</v>
      </c>
      <c r="D9" s="54">
        <f t="shared" si="0"/>
        <v>96</v>
      </c>
    </row>
    <row r="10" spans="1:4" s="41" customFormat="1" ht="28.5" customHeight="1">
      <c r="A10" s="53" t="s">
        <v>869</v>
      </c>
      <c r="B10" s="53">
        <v>297332</v>
      </c>
      <c r="C10" s="53">
        <v>297863</v>
      </c>
      <c r="D10" s="54">
        <f t="shared" si="0"/>
        <v>100</v>
      </c>
    </row>
    <row r="11" spans="1:4" s="41" customFormat="1" ht="28.5" customHeight="1">
      <c r="A11" s="53" t="s">
        <v>894</v>
      </c>
      <c r="B11" s="53">
        <v>289364</v>
      </c>
      <c r="C11" s="53">
        <v>293003</v>
      </c>
      <c r="D11" s="54">
        <f t="shared" si="0"/>
        <v>101</v>
      </c>
    </row>
    <row r="12" spans="1:4" s="41" customFormat="1" ht="28.5" customHeight="1">
      <c r="A12" s="53" t="s">
        <v>902</v>
      </c>
      <c r="B12" s="53">
        <v>1679</v>
      </c>
      <c r="C12" s="53">
        <v>300</v>
      </c>
      <c r="D12" s="54">
        <f t="shared" si="0"/>
        <v>18</v>
      </c>
    </row>
    <row r="13" spans="1:4" s="41" customFormat="1" ht="28.5" customHeight="1">
      <c r="A13" s="53" t="s">
        <v>898</v>
      </c>
      <c r="B13" s="53">
        <v>5060</v>
      </c>
      <c r="C13" s="53">
        <v>4300</v>
      </c>
      <c r="D13" s="54">
        <f t="shared" si="0"/>
        <v>85</v>
      </c>
    </row>
    <row r="14" spans="1:4" s="41" customFormat="1" ht="28.5" customHeight="1">
      <c r="A14" s="53" t="s">
        <v>900</v>
      </c>
      <c r="B14" s="53">
        <v>290</v>
      </c>
      <c r="C14" s="53">
        <v>260</v>
      </c>
      <c r="D14" s="54">
        <f t="shared" si="0"/>
        <v>90</v>
      </c>
    </row>
    <row r="15" spans="1:4" s="41" customFormat="1" ht="28.5" customHeight="1">
      <c r="A15" s="53" t="s">
        <v>834</v>
      </c>
      <c r="B15" s="53">
        <v>399052</v>
      </c>
      <c r="C15" s="53">
        <v>420419</v>
      </c>
      <c r="D15" s="54">
        <f t="shared" si="0"/>
        <v>105</v>
      </c>
    </row>
    <row r="16" spans="1:4" s="41" customFormat="1" ht="28.5" customHeight="1">
      <c r="A16" s="53" t="s">
        <v>904</v>
      </c>
      <c r="B16" s="53">
        <v>134326</v>
      </c>
      <c r="C16" s="53">
        <v>148096</v>
      </c>
      <c r="D16" s="54">
        <f t="shared" si="0"/>
        <v>110</v>
      </c>
    </row>
    <row r="17" spans="1:4" s="41" customFormat="1" ht="28.5" customHeight="1">
      <c r="A17" s="53" t="s">
        <v>902</v>
      </c>
      <c r="B17" s="53">
        <v>263036</v>
      </c>
      <c r="C17" s="53">
        <v>270803</v>
      </c>
      <c r="D17" s="54">
        <f t="shared" si="0"/>
        <v>103</v>
      </c>
    </row>
    <row r="18" spans="1:4" s="41" customFormat="1" ht="28.5" customHeight="1">
      <c r="A18" s="53" t="s">
        <v>898</v>
      </c>
      <c r="B18" s="53">
        <v>1690</v>
      </c>
      <c r="C18" s="53">
        <v>1520</v>
      </c>
      <c r="D18" s="54">
        <f t="shared" si="0"/>
        <v>90</v>
      </c>
    </row>
    <row r="19" spans="1:4" s="41" customFormat="1" ht="28.5" customHeight="1">
      <c r="A19" s="53" t="s">
        <v>836</v>
      </c>
      <c r="B19" s="53">
        <v>7649</v>
      </c>
      <c r="C19" s="53">
        <v>8184</v>
      </c>
      <c r="D19" s="54">
        <f t="shared" si="0"/>
        <v>107</v>
      </c>
    </row>
    <row r="20" spans="1:4" s="41" customFormat="1" ht="28.5" customHeight="1">
      <c r="A20" s="53" t="s">
        <v>894</v>
      </c>
      <c r="B20" s="53">
        <v>7203</v>
      </c>
      <c r="C20" s="53">
        <v>7802</v>
      </c>
      <c r="D20" s="54">
        <f t="shared" si="0"/>
        <v>108</v>
      </c>
    </row>
    <row r="21" spans="1:4" s="41" customFormat="1" ht="28.5" customHeight="1">
      <c r="A21" s="53" t="s">
        <v>902</v>
      </c>
      <c r="B21" s="53">
        <v>0</v>
      </c>
      <c r="C21" s="53">
        <v>0</v>
      </c>
      <c r="D21" s="54"/>
    </row>
    <row r="22" spans="1:4" s="41" customFormat="1" ht="28.5" customHeight="1">
      <c r="A22" s="53" t="s">
        <v>898</v>
      </c>
      <c r="B22" s="53">
        <v>431</v>
      </c>
      <c r="C22" s="53">
        <v>382</v>
      </c>
      <c r="D22" s="54">
        <f t="shared" si="0"/>
        <v>89</v>
      </c>
    </row>
    <row r="23" spans="1:4" s="41" customFormat="1" ht="28.5" customHeight="1">
      <c r="A23" s="53" t="s">
        <v>910</v>
      </c>
      <c r="B23" s="53">
        <v>15</v>
      </c>
      <c r="C23" s="53">
        <v>0</v>
      </c>
      <c r="D23" s="54">
        <f t="shared" si="0"/>
        <v>0</v>
      </c>
    </row>
    <row r="24" spans="1:4" s="41" customFormat="1" ht="28.5" customHeight="1">
      <c r="A24" s="53" t="s">
        <v>912</v>
      </c>
      <c r="B24" s="53"/>
      <c r="C24" s="53">
        <v>0</v>
      </c>
      <c r="D24" s="54"/>
    </row>
    <row r="25" spans="1:4" s="41" customFormat="1" ht="28.5" customHeight="1">
      <c r="A25" s="53" t="s">
        <v>838</v>
      </c>
      <c r="B25" s="53"/>
      <c r="C25" s="53">
        <f>SUM(C26:C31)</f>
        <v>0</v>
      </c>
      <c r="D25" s="54"/>
    </row>
    <row r="26" spans="1:4" s="41" customFormat="1" ht="28.5" customHeight="1">
      <c r="A26" s="53" t="s">
        <v>894</v>
      </c>
      <c r="B26" s="53"/>
      <c r="C26" s="53"/>
      <c r="D26" s="54"/>
    </row>
    <row r="27" spans="1:4" s="41" customFormat="1" ht="28.5" customHeight="1">
      <c r="A27" s="53" t="s">
        <v>902</v>
      </c>
      <c r="B27" s="53"/>
      <c r="C27" s="53">
        <v>0</v>
      </c>
      <c r="D27" s="54"/>
    </row>
    <row r="28" spans="1:4" s="41" customFormat="1" ht="28.5" customHeight="1">
      <c r="A28" s="53" t="s">
        <v>898</v>
      </c>
      <c r="B28" s="53"/>
      <c r="C28" s="53"/>
      <c r="D28" s="54"/>
    </row>
    <row r="29" spans="1:4" s="41" customFormat="1" ht="28.5" customHeight="1">
      <c r="A29" s="53" t="s">
        <v>900</v>
      </c>
      <c r="B29" s="53"/>
      <c r="C29" s="53"/>
      <c r="D29" s="54"/>
    </row>
    <row r="30" spans="1:4" s="41" customFormat="1" ht="28.5" customHeight="1">
      <c r="A30" s="53" t="s">
        <v>912</v>
      </c>
      <c r="B30" s="53"/>
      <c r="C30" s="53">
        <v>0</v>
      </c>
      <c r="D30" s="54"/>
    </row>
    <row r="31" spans="1:4" s="41" customFormat="1" ht="28.5" customHeight="1">
      <c r="A31" s="53" t="s">
        <v>926</v>
      </c>
      <c r="B31" s="53"/>
      <c r="C31" s="53">
        <v>0</v>
      </c>
      <c r="D31" s="54"/>
    </row>
    <row r="32" spans="1:4" s="41" customFormat="1" ht="28.5" customHeight="1">
      <c r="A32" s="53" t="s">
        <v>650</v>
      </c>
      <c r="B32" s="53">
        <f>B5+B10+B15+B19</f>
        <v>1037482</v>
      </c>
      <c r="C32" s="53">
        <f>C5+C10+C15+C19+C25</f>
        <v>1080853</v>
      </c>
      <c r="D32" s="54">
        <f>C32/B32*100</f>
        <v>104</v>
      </c>
    </row>
    <row r="33" spans="1:4" s="41" customFormat="1" ht="28.5" customHeight="1">
      <c r="A33" s="53" t="s">
        <v>64</v>
      </c>
      <c r="B33" s="53">
        <v>519598</v>
      </c>
      <c r="C33" s="53">
        <v>588054</v>
      </c>
      <c r="D33" s="54">
        <f>C33/B33*100</f>
        <v>113</v>
      </c>
    </row>
    <row r="34" spans="1:4" s="41" customFormat="1" ht="28.5" customHeight="1">
      <c r="A34" s="53" t="s">
        <v>70</v>
      </c>
      <c r="B34" s="53">
        <f>SUM(B32:B33)</f>
        <v>1557080</v>
      </c>
      <c r="C34" s="53">
        <f>C32+C33</f>
        <v>1668907</v>
      </c>
      <c r="D34" s="54">
        <f>C34/B34*100</f>
        <v>107</v>
      </c>
    </row>
    <row r="35" spans="1:4" s="41" customFormat="1" ht="19.5" customHeight="1">
      <c r="A35" s="55"/>
      <c r="B35" s="55"/>
      <c r="C35" s="55"/>
      <c r="D35" s="56"/>
    </row>
    <row r="36" spans="1:4" s="41" customFormat="1" ht="19.5" customHeight="1">
      <c r="A36" s="55"/>
      <c r="B36" s="55"/>
      <c r="C36" s="55"/>
      <c r="D36" s="56"/>
    </row>
    <row r="37" spans="1:4" s="41" customFormat="1" ht="19.5" customHeight="1">
      <c r="A37" s="55"/>
      <c r="B37" s="55"/>
      <c r="C37" s="55"/>
      <c r="D37" s="56"/>
    </row>
    <row r="38" spans="1:4" s="41" customFormat="1" ht="19.5" customHeight="1">
      <c r="A38" s="55"/>
      <c r="B38" s="55"/>
      <c r="C38" s="55"/>
      <c r="D38" s="56"/>
    </row>
    <row r="39" spans="1:4" s="41" customFormat="1" ht="19.5" customHeight="1">
      <c r="A39" s="55"/>
      <c r="B39" s="55"/>
      <c r="C39" s="55"/>
      <c r="D39" s="56"/>
    </row>
    <row r="40" spans="1:4" s="41" customFormat="1" ht="19.5" customHeight="1">
      <c r="A40" s="55"/>
      <c r="B40" s="55"/>
      <c r="C40" s="55"/>
      <c r="D40" s="56"/>
    </row>
    <row r="41" spans="1:4" s="41" customFormat="1" ht="19.5" customHeight="1">
      <c r="A41" s="55"/>
      <c r="B41" s="55"/>
      <c r="C41" s="55"/>
      <c r="D41" s="56"/>
    </row>
    <row r="42" spans="1:4" s="41" customFormat="1" ht="19.5" customHeight="1">
      <c r="A42" s="55"/>
      <c r="B42" s="55"/>
      <c r="C42" s="55"/>
      <c r="D42" s="56"/>
    </row>
    <row r="43" spans="1:4" s="41" customFormat="1" ht="19.5" customHeight="1">
      <c r="A43" s="55"/>
      <c r="B43" s="55"/>
      <c r="C43" s="55"/>
      <c r="D43" s="56"/>
    </row>
    <row r="44" spans="1:4" s="41" customFormat="1" ht="19.5" customHeight="1">
      <c r="A44" s="55"/>
      <c r="B44" s="55"/>
      <c r="C44" s="55"/>
      <c r="D44" s="56"/>
    </row>
    <row r="45" spans="1:4" s="41" customFormat="1" ht="19.5" customHeight="1">
      <c r="A45" s="55"/>
      <c r="B45" s="55"/>
      <c r="C45" s="55"/>
      <c r="D45" s="56"/>
    </row>
    <row r="46" spans="1:4" s="41" customFormat="1" ht="19.5" customHeight="1">
      <c r="A46" s="55"/>
      <c r="B46" s="55"/>
      <c r="C46" s="55"/>
      <c r="D46" s="56"/>
    </row>
    <row r="47" spans="1:4" s="41" customFormat="1" ht="19.5" customHeight="1">
      <c r="A47" s="55"/>
      <c r="B47" s="55"/>
      <c r="C47" s="55"/>
      <c r="D47" s="56"/>
    </row>
    <row r="48" spans="1:4" s="41" customFormat="1" ht="19.5" customHeight="1">
      <c r="A48" s="55"/>
      <c r="B48" s="55"/>
      <c r="C48" s="55"/>
      <c r="D48" s="56"/>
    </row>
    <row r="49" spans="1:4" s="41" customFormat="1" ht="19.5" customHeight="1">
      <c r="A49" s="55"/>
      <c r="B49" s="55"/>
      <c r="C49" s="55"/>
      <c r="D49" s="56"/>
    </row>
    <row r="50" spans="1:4" s="41" customFormat="1" ht="19.5" customHeight="1">
      <c r="A50" s="55"/>
      <c r="B50" s="55"/>
      <c r="C50" s="55"/>
      <c r="D50" s="56"/>
    </row>
    <row r="51" spans="1:4" s="41" customFormat="1" ht="19.5" customHeight="1">
      <c r="A51" s="55"/>
      <c r="B51" s="55"/>
      <c r="C51" s="55"/>
      <c r="D51" s="56"/>
    </row>
    <row r="52" spans="1:4" s="41" customFormat="1" ht="19.5" customHeight="1">
      <c r="A52" s="55"/>
      <c r="B52" s="55"/>
      <c r="C52" s="55"/>
      <c r="D52" s="56"/>
    </row>
    <row r="53" spans="1:4" s="41" customFormat="1" ht="19.5" customHeight="1">
      <c r="A53" s="55"/>
      <c r="B53" s="55"/>
      <c r="C53" s="55"/>
      <c r="D53" s="56"/>
    </row>
    <row r="54" spans="1:4" s="41" customFormat="1" ht="19.5" customHeight="1">
      <c r="A54" s="55"/>
      <c r="B54" s="55"/>
      <c r="C54" s="55"/>
      <c r="D54" s="56"/>
    </row>
    <row r="55" spans="1:4" s="41" customFormat="1" ht="19.5" customHeight="1">
      <c r="A55" s="55"/>
      <c r="B55" s="55"/>
      <c r="C55" s="55"/>
      <c r="D55" s="56"/>
    </row>
    <row r="56" spans="1:4" s="41" customFormat="1" ht="19.5" customHeight="1">
      <c r="A56" s="55"/>
      <c r="B56" s="55"/>
      <c r="C56" s="55"/>
      <c r="D56" s="56"/>
    </row>
    <row r="57" spans="1:4" s="41" customFormat="1" ht="19.5" customHeight="1">
      <c r="A57" s="55"/>
      <c r="B57" s="55"/>
      <c r="C57" s="55"/>
      <c r="D57" s="56"/>
    </row>
    <row r="58" spans="1:4" s="41" customFormat="1" ht="19.5" customHeight="1">
      <c r="A58" s="55"/>
      <c r="B58" s="55"/>
      <c r="C58" s="55"/>
      <c r="D58" s="56"/>
    </row>
    <row r="59" spans="1:4" s="41" customFormat="1" ht="19.5" customHeight="1">
      <c r="A59" s="55"/>
      <c r="B59" s="55"/>
      <c r="C59" s="55"/>
      <c r="D59" s="56"/>
    </row>
    <row r="60" spans="1:4" s="41" customFormat="1" ht="19.5" customHeight="1">
      <c r="A60" s="55"/>
      <c r="B60" s="55"/>
      <c r="C60" s="55"/>
      <c r="D60" s="56"/>
    </row>
    <row r="61" spans="1:4" s="41" customFormat="1" ht="19.5" customHeight="1">
      <c r="A61" s="55"/>
      <c r="B61" s="55"/>
      <c r="C61" s="55"/>
      <c r="D61" s="56"/>
    </row>
    <row r="62" spans="1:4" s="41" customFormat="1" ht="19.5" customHeight="1">
      <c r="A62" s="55"/>
      <c r="B62" s="55"/>
      <c r="C62" s="55"/>
      <c r="D62" s="56"/>
    </row>
    <row r="63" spans="1:4" s="41" customFormat="1" ht="19.5" customHeight="1">
      <c r="A63" s="55"/>
      <c r="B63" s="55"/>
      <c r="C63" s="55"/>
      <c r="D63" s="56"/>
    </row>
    <row r="64" spans="1:4" s="41" customFormat="1" ht="19.5" customHeight="1">
      <c r="A64" s="55"/>
      <c r="B64" s="55"/>
      <c r="C64" s="55"/>
      <c r="D64" s="56"/>
    </row>
    <row r="65" spans="1:4" s="41" customFormat="1" ht="19.5" customHeight="1">
      <c r="A65" s="55"/>
      <c r="B65" s="55"/>
      <c r="C65" s="55"/>
      <c r="D65" s="56"/>
    </row>
    <row r="66" spans="1:4" s="41" customFormat="1" ht="19.5" customHeight="1">
      <c r="A66" s="55"/>
      <c r="B66" s="55"/>
      <c r="C66" s="55"/>
      <c r="D66" s="56"/>
    </row>
    <row r="67" spans="1:4" s="41" customFormat="1" ht="19.5" customHeight="1">
      <c r="A67" s="55"/>
      <c r="B67" s="55"/>
      <c r="C67" s="55"/>
      <c r="D67" s="56"/>
    </row>
    <row r="68" spans="1:4" s="41" customFormat="1" ht="19.5" customHeight="1">
      <c r="A68" s="55"/>
      <c r="B68" s="55"/>
      <c r="C68" s="55"/>
      <c r="D68" s="56"/>
    </row>
    <row r="69" spans="1:4" s="41" customFormat="1" ht="19.5" customHeight="1">
      <c r="A69" s="55"/>
      <c r="B69" s="55"/>
      <c r="C69" s="55"/>
      <c r="D69" s="56"/>
    </row>
    <row r="70" spans="1:4" s="41" customFormat="1" ht="19.5" customHeight="1">
      <c r="A70" s="55"/>
      <c r="B70" s="55"/>
      <c r="C70" s="55"/>
      <c r="D70" s="56"/>
    </row>
    <row r="71" spans="1:4" s="41" customFormat="1" ht="19.5" customHeight="1">
      <c r="A71" s="55"/>
      <c r="B71" s="55"/>
      <c r="C71" s="55"/>
      <c r="D71" s="56"/>
    </row>
    <row r="72" spans="1:4" s="41" customFormat="1" ht="19.5" customHeight="1">
      <c r="A72" s="55"/>
      <c r="B72" s="55"/>
      <c r="C72" s="55"/>
      <c r="D72" s="56"/>
    </row>
    <row r="73" spans="1:4" s="41" customFormat="1" ht="19.5" customHeight="1">
      <c r="A73" s="55"/>
      <c r="B73" s="55"/>
      <c r="C73" s="55"/>
      <c r="D73" s="56"/>
    </row>
    <row r="74" spans="1:4" s="41" customFormat="1" ht="19.5" customHeight="1">
      <c r="A74" s="55"/>
      <c r="B74" s="55"/>
      <c r="C74" s="55"/>
      <c r="D74" s="56"/>
    </row>
    <row r="75" spans="1:4" s="41" customFormat="1" ht="19.5" customHeight="1">
      <c r="A75" s="55"/>
      <c r="B75" s="55"/>
      <c r="C75" s="55"/>
      <c r="D75" s="56"/>
    </row>
    <row r="76" spans="1:4" s="41" customFormat="1" ht="19.5" customHeight="1">
      <c r="A76" s="55"/>
      <c r="B76" s="55"/>
      <c r="C76" s="55"/>
      <c r="D76" s="56"/>
    </row>
    <row r="77" spans="1:4" s="41" customFormat="1" ht="19.5" customHeight="1">
      <c r="A77" s="55"/>
      <c r="B77" s="55"/>
      <c r="C77" s="55"/>
      <c r="D77" s="56"/>
    </row>
    <row r="78" spans="1:4" s="41" customFormat="1" ht="19.5" customHeight="1">
      <c r="A78" s="55"/>
      <c r="B78" s="55"/>
      <c r="C78" s="55"/>
      <c r="D78" s="56"/>
    </row>
    <row r="79" spans="1:4" s="41" customFormat="1" ht="19.5" customHeight="1">
      <c r="A79" s="55"/>
      <c r="B79" s="55"/>
      <c r="C79" s="55"/>
      <c r="D79" s="56"/>
    </row>
    <row r="80" spans="1:4" s="41" customFormat="1" ht="19.5" customHeight="1">
      <c r="A80" s="55"/>
      <c r="B80" s="55"/>
      <c r="C80" s="55"/>
      <c r="D80" s="56"/>
    </row>
    <row r="81" spans="1:4" s="41" customFormat="1" ht="19.5" customHeight="1">
      <c r="A81" s="55"/>
      <c r="B81" s="55"/>
      <c r="C81" s="55"/>
      <c r="D81" s="56"/>
    </row>
    <row r="82" spans="1:4" s="41" customFormat="1" ht="19.5" customHeight="1">
      <c r="A82" s="55"/>
      <c r="B82" s="55"/>
      <c r="C82" s="55"/>
      <c r="D82" s="56"/>
    </row>
    <row r="83" spans="1:4" s="41" customFormat="1" ht="19.5" customHeight="1">
      <c r="A83" s="55"/>
      <c r="B83" s="55"/>
      <c r="C83" s="55"/>
      <c r="D83" s="56"/>
    </row>
    <row r="84" spans="1:4" s="41" customFormat="1" ht="19.5" customHeight="1">
      <c r="A84" s="55"/>
      <c r="B84" s="55"/>
      <c r="C84" s="55"/>
      <c r="D84" s="56"/>
    </row>
    <row r="85" spans="1:4" s="41" customFormat="1" ht="19.5" customHeight="1">
      <c r="A85" s="55"/>
      <c r="B85" s="55"/>
      <c r="C85" s="55"/>
      <c r="D85" s="56"/>
    </row>
    <row r="86" spans="1:4" s="41" customFormat="1" ht="19.5" customHeight="1">
      <c r="A86" s="55"/>
      <c r="B86" s="55"/>
      <c r="C86" s="55"/>
      <c r="D86" s="56"/>
    </row>
    <row r="87" spans="1:4" s="41" customFormat="1" ht="19.5" customHeight="1">
      <c r="A87" s="55"/>
      <c r="B87" s="55"/>
      <c r="C87" s="55"/>
      <c r="D87" s="56"/>
    </row>
    <row r="88" spans="1:4" s="41" customFormat="1" ht="19.5" customHeight="1">
      <c r="A88" s="55"/>
      <c r="B88" s="55"/>
      <c r="C88" s="55"/>
      <c r="D88" s="56"/>
    </row>
    <row r="89" spans="1:4" s="41" customFormat="1" ht="19.5" customHeight="1">
      <c r="A89" s="55"/>
      <c r="B89" s="55"/>
      <c r="C89" s="55"/>
      <c r="D89" s="56"/>
    </row>
    <row r="90" spans="1:4" s="41" customFormat="1" ht="19.5" customHeight="1">
      <c r="A90" s="55"/>
      <c r="B90" s="55"/>
      <c r="C90" s="55"/>
      <c r="D90" s="56"/>
    </row>
    <row r="91" spans="1:4" s="41" customFormat="1" ht="19.5" customHeight="1">
      <c r="A91" s="55"/>
      <c r="B91" s="55"/>
      <c r="C91" s="55"/>
      <c r="D91" s="56"/>
    </row>
    <row r="92" spans="1:4" s="41" customFormat="1" ht="19.5" customHeight="1">
      <c r="A92" s="55"/>
      <c r="B92" s="55"/>
      <c r="C92" s="55"/>
      <c r="D92" s="56"/>
    </row>
    <row r="93" spans="1:4" s="41" customFormat="1" ht="19.5" customHeight="1">
      <c r="A93" s="55"/>
      <c r="B93" s="55"/>
      <c r="C93" s="55"/>
      <c r="D93" s="56"/>
    </row>
    <row r="94" spans="1:4" s="41" customFormat="1" ht="19.5" customHeight="1">
      <c r="A94" s="55"/>
      <c r="B94" s="55"/>
      <c r="C94" s="55"/>
      <c r="D94" s="56"/>
    </row>
    <row r="95" spans="1:4" s="41" customFormat="1" ht="19.5" customHeight="1">
      <c r="A95" s="55"/>
      <c r="B95" s="55"/>
      <c r="C95" s="55"/>
      <c r="D95" s="56"/>
    </row>
    <row r="96" spans="1:4" s="41" customFormat="1" ht="19.5" customHeight="1">
      <c r="A96" s="55"/>
      <c r="B96" s="55"/>
      <c r="C96" s="55"/>
      <c r="D96" s="56"/>
    </row>
    <row r="97" spans="1:4" s="41" customFormat="1" ht="19.5" customHeight="1">
      <c r="A97" s="55"/>
      <c r="B97" s="55"/>
      <c r="C97" s="55"/>
      <c r="D97" s="56"/>
    </row>
    <row r="98" spans="1:4" s="41" customFormat="1" ht="19.5" customHeight="1">
      <c r="A98" s="55"/>
      <c r="B98" s="55"/>
      <c r="C98" s="55"/>
      <c r="D98" s="56"/>
    </row>
    <row r="99" spans="1:4" s="41" customFormat="1" ht="19.5" customHeight="1">
      <c r="A99" s="55"/>
      <c r="B99" s="55"/>
      <c r="C99" s="55"/>
      <c r="D99" s="56"/>
    </row>
    <row r="100" spans="1:4" s="41" customFormat="1" ht="19.5" customHeight="1">
      <c r="A100" s="55"/>
      <c r="B100" s="55"/>
      <c r="C100" s="55"/>
      <c r="D100" s="56"/>
    </row>
    <row r="101" spans="1:4" s="41" customFormat="1" ht="19.5" customHeight="1">
      <c r="A101" s="55"/>
      <c r="B101" s="55"/>
      <c r="C101" s="55"/>
      <c r="D101" s="56"/>
    </row>
    <row r="102" spans="1:4" s="41" customFormat="1" ht="19.5" customHeight="1">
      <c r="A102" s="55"/>
      <c r="B102" s="55"/>
      <c r="C102" s="55"/>
      <c r="D102" s="56"/>
    </row>
    <row r="103" spans="1:4" s="41" customFormat="1" ht="19.5" customHeight="1">
      <c r="A103" s="55"/>
      <c r="B103" s="55"/>
      <c r="C103" s="55"/>
      <c r="D103" s="56"/>
    </row>
    <row r="104" spans="1:4" s="41" customFormat="1" ht="19.5" customHeight="1">
      <c r="A104" s="55"/>
      <c r="B104" s="55"/>
      <c r="C104" s="55"/>
      <c r="D104" s="56"/>
    </row>
    <row r="105" spans="1:4" s="41" customFormat="1" ht="19.5" customHeight="1">
      <c r="A105" s="55"/>
      <c r="B105" s="55"/>
      <c r="C105" s="55"/>
      <c r="D105" s="56"/>
    </row>
    <row r="106" spans="1:4" s="41" customFormat="1" ht="19.5" customHeight="1">
      <c r="A106" s="55"/>
      <c r="B106" s="55"/>
      <c r="C106" s="55"/>
      <c r="D106" s="56"/>
    </row>
    <row r="107" spans="1:4" s="41" customFormat="1" ht="19.5" customHeight="1">
      <c r="A107" s="55"/>
      <c r="B107" s="55"/>
      <c r="C107" s="55"/>
      <c r="D107" s="56"/>
    </row>
    <row r="108" spans="1:4" s="41" customFormat="1" ht="19.5" customHeight="1">
      <c r="A108" s="55"/>
      <c r="B108" s="55"/>
      <c r="C108" s="55"/>
      <c r="D108" s="56"/>
    </row>
    <row r="109" spans="1:4" s="41" customFormat="1" ht="19.5" customHeight="1">
      <c r="A109" s="55"/>
      <c r="B109" s="55"/>
      <c r="C109" s="55"/>
      <c r="D109" s="56"/>
    </row>
    <row r="110" spans="1:4" s="41" customFormat="1" ht="19.5" customHeight="1">
      <c r="A110" s="55"/>
      <c r="B110" s="55"/>
      <c r="C110" s="55"/>
      <c r="D110" s="56"/>
    </row>
    <row r="111" spans="1:4" s="41" customFormat="1" ht="19.5" customHeight="1">
      <c r="A111" s="55"/>
      <c r="B111" s="55"/>
      <c r="C111" s="55"/>
      <c r="D111" s="56"/>
    </row>
    <row r="112" spans="1:4" s="41" customFormat="1" ht="19.5" customHeight="1">
      <c r="A112" s="55"/>
      <c r="B112" s="55"/>
      <c r="C112" s="55"/>
      <c r="D112" s="56"/>
    </row>
    <row r="113" spans="1:4" s="41" customFormat="1" ht="19.5" customHeight="1">
      <c r="A113" s="55"/>
      <c r="B113" s="55"/>
      <c r="C113" s="55"/>
      <c r="D113" s="56"/>
    </row>
    <row r="114" spans="1:4" s="41" customFormat="1" ht="19.5" customHeight="1">
      <c r="A114" s="55"/>
      <c r="B114" s="55"/>
      <c r="C114" s="55"/>
      <c r="D114" s="56"/>
    </row>
    <row r="115" spans="1:4" s="41" customFormat="1" ht="19.5" customHeight="1">
      <c r="A115" s="55"/>
      <c r="B115" s="55"/>
      <c r="C115" s="55"/>
      <c r="D115" s="56"/>
    </row>
    <row r="116" spans="1:4" s="41" customFormat="1" ht="19.5" customHeight="1">
      <c r="A116" s="55"/>
      <c r="B116" s="55"/>
      <c r="C116" s="55"/>
      <c r="D116" s="56"/>
    </row>
    <row r="117" spans="1:4" s="41" customFormat="1" ht="19.5" customHeight="1">
      <c r="A117" s="55"/>
      <c r="B117" s="55"/>
      <c r="C117" s="55"/>
      <c r="D117" s="56"/>
    </row>
    <row r="118" spans="1:4" s="41" customFormat="1" ht="19.5" customHeight="1">
      <c r="A118" s="55"/>
      <c r="B118" s="55"/>
      <c r="C118" s="55"/>
      <c r="D118" s="56"/>
    </row>
    <row r="119" spans="1:4" s="41" customFormat="1" ht="19.5" customHeight="1">
      <c r="A119" s="55"/>
      <c r="B119" s="55"/>
      <c r="C119" s="55"/>
      <c r="D119" s="56"/>
    </row>
    <row r="120" spans="1:4" s="41" customFormat="1" ht="19.5" customHeight="1">
      <c r="A120" s="55"/>
      <c r="B120" s="55"/>
      <c r="C120" s="55"/>
      <c r="D120" s="56"/>
    </row>
    <row r="121" spans="1:4" s="41" customFormat="1" ht="19.5" customHeight="1">
      <c r="A121" s="55"/>
      <c r="B121" s="55"/>
      <c r="C121" s="55"/>
      <c r="D121" s="56"/>
    </row>
    <row r="122" spans="1:4" s="41" customFormat="1" ht="19.5" customHeight="1">
      <c r="A122" s="55"/>
      <c r="B122" s="55"/>
      <c r="C122" s="55"/>
      <c r="D122" s="56"/>
    </row>
    <row r="123" spans="1:4" s="41" customFormat="1" ht="19.5" customHeight="1">
      <c r="A123" s="55"/>
      <c r="B123" s="55"/>
      <c r="C123" s="55"/>
      <c r="D123" s="56"/>
    </row>
    <row r="124" spans="1:4" s="41" customFormat="1" ht="19.5" customHeight="1">
      <c r="A124" s="55"/>
      <c r="B124" s="55"/>
      <c r="C124" s="55"/>
      <c r="D124" s="56"/>
    </row>
    <row r="125" spans="1:4" s="41" customFormat="1" ht="19.5" customHeight="1">
      <c r="A125" s="55"/>
      <c r="B125" s="55"/>
      <c r="C125" s="55"/>
      <c r="D125" s="56"/>
    </row>
    <row r="126" spans="1:4" s="41" customFormat="1" ht="19.5" customHeight="1">
      <c r="A126" s="55"/>
      <c r="B126" s="55"/>
      <c r="C126" s="55"/>
      <c r="D126" s="56"/>
    </row>
    <row r="127" spans="1:4" s="41" customFormat="1" ht="19.5" customHeight="1">
      <c r="A127" s="55"/>
      <c r="B127" s="55"/>
      <c r="C127" s="55"/>
      <c r="D127" s="56"/>
    </row>
    <row r="128" spans="1:4" s="41" customFormat="1" ht="19.5" customHeight="1">
      <c r="A128" s="55"/>
      <c r="B128" s="55"/>
      <c r="C128" s="55"/>
      <c r="D128" s="56"/>
    </row>
    <row r="129" spans="1:4" s="41" customFormat="1" ht="19.5" customHeight="1">
      <c r="A129" s="55"/>
      <c r="B129" s="55"/>
      <c r="C129" s="55"/>
      <c r="D129" s="56"/>
    </row>
    <row r="130" spans="1:4" s="41" customFormat="1" ht="19.5" customHeight="1">
      <c r="A130" s="55"/>
      <c r="B130" s="55"/>
      <c r="C130" s="55"/>
      <c r="D130" s="56"/>
    </row>
    <row r="131" spans="1:4" s="41" customFormat="1" ht="19.5" customHeight="1">
      <c r="A131" s="55"/>
      <c r="B131" s="55"/>
      <c r="C131" s="55"/>
      <c r="D131" s="56"/>
    </row>
    <row r="132" spans="1:4" s="41" customFormat="1" ht="19.5" customHeight="1">
      <c r="A132" s="55"/>
      <c r="B132" s="55"/>
      <c r="C132" s="55"/>
      <c r="D132" s="56"/>
    </row>
    <row r="133" spans="1:4" s="41" customFormat="1" ht="19.5" customHeight="1">
      <c r="A133" s="55"/>
      <c r="B133" s="55"/>
      <c r="C133" s="55"/>
      <c r="D133" s="56"/>
    </row>
    <row r="134" spans="1:4" s="41" customFormat="1" ht="19.5" customHeight="1">
      <c r="A134" s="55"/>
      <c r="B134" s="55"/>
      <c r="C134" s="55"/>
      <c r="D134" s="56"/>
    </row>
    <row r="135" spans="1:4" s="41" customFormat="1" ht="19.5" customHeight="1">
      <c r="A135" s="55"/>
      <c r="B135" s="55"/>
      <c r="C135" s="55"/>
      <c r="D135" s="56"/>
    </row>
    <row r="136" spans="1:4" s="41" customFormat="1" ht="19.5" customHeight="1">
      <c r="A136" s="55"/>
      <c r="B136" s="55"/>
      <c r="C136" s="55"/>
      <c r="D136" s="56"/>
    </row>
    <row r="137" spans="1:4" s="41" customFormat="1" ht="19.5" customHeight="1">
      <c r="A137" s="55"/>
      <c r="B137" s="55"/>
      <c r="C137" s="55"/>
      <c r="D137" s="56"/>
    </row>
    <row r="138" spans="1:4" s="41" customFormat="1" ht="19.5" customHeight="1">
      <c r="A138" s="55"/>
      <c r="B138" s="55"/>
      <c r="C138" s="55"/>
      <c r="D138" s="56"/>
    </row>
    <row r="139" spans="1:4" s="41" customFormat="1" ht="19.5" customHeight="1">
      <c r="A139" s="55"/>
      <c r="B139" s="55"/>
      <c r="C139" s="55"/>
      <c r="D139" s="56"/>
    </row>
    <row r="140" spans="1:4" s="41" customFormat="1" ht="19.5" customHeight="1">
      <c r="A140" s="55"/>
      <c r="B140" s="55"/>
      <c r="C140" s="55"/>
      <c r="D140" s="56"/>
    </row>
    <row r="141" spans="1:4" s="41" customFormat="1" ht="19.5" customHeight="1">
      <c r="A141" s="55"/>
      <c r="B141" s="55"/>
      <c r="C141" s="55"/>
      <c r="D141" s="56"/>
    </row>
    <row r="142" spans="1:4" s="41" customFormat="1" ht="19.5" customHeight="1">
      <c r="A142" s="55"/>
      <c r="B142" s="55"/>
      <c r="C142" s="55"/>
      <c r="D142" s="56"/>
    </row>
    <row r="143" spans="1:4" s="41" customFormat="1" ht="19.5" customHeight="1">
      <c r="A143" s="55"/>
      <c r="B143" s="55"/>
      <c r="C143" s="55"/>
      <c r="D143" s="56"/>
    </row>
    <row r="144" spans="1:4" s="41" customFormat="1" ht="19.5" customHeight="1">
      <c r="A144" s="55"/>
      <c r="B144" s="55"/>
      <c r="C144" s="55"/>
      <c r="D144" s="56"/>
    </row>
    <row r="145" spans="1:4" s="41" customFormat="1" ht="19.5" customHeight="1">
      <c r="A145" s="55"/>
      <c r="B145" s="55"/>
      <c r="C145" s="55"/>
      <c r="D145" s="56"/>
    </row>
    <row r="146" spans="1:4" s="41" customFormat="1" ht="19.5" customHeight="1">
      <c r="A146" s="55"/>
      <c r="B146" s="55"/>
      <c r="C146" s="55"/>
      <c r="D146" s="56"/>
    </row>
    <row r="147" spans="1:4" s="41" customFormat="1" ht="19.5" customHeight="1">
      <c r="A147" s="55"/>
      <c r="B147" s="55"/>
      <c r="C147" s="55"/>
      <c r="D147" s="56"/>
    </row>
    <row r="148" spans="1:4" s="41" customFormat="1" ht="19.5" customHeight="1">
      <c r="A148" s="55"/>
      <c r="B148" s="55"/>
      <c r="C148" s="55"/>
      <c r="D148" s="56"/>
    </row>
    <row r="149" spans="1:4" s="41" customFormat="1" ht="19.5" customHeight="1">
      <c r="A149" s="55"/>
      <c r="B149" s="55"/>
      <c r="C149" s="55"/>
      <c r="D149" s="56"/>
    </row>
    <row r="150" spans="1:4" s="41" customFormat="1" ht="19.5" customHeight="1">
      <c r="A150" s="55"/>
      <c r="B150" s="55"/>
      <c r="C150" s="55"/>
      <c r="D150" s="56"/>
    </row>
    <row r="151" spans="1:4" s="41" customFormat="1" ht="19.5" customHeight="1">
      <c r="A151" s="55"/>
      <c r="B151" s="55"/>
      <c r="C151" s="55"/>
      <c r="D151" s="56"/>
    </row>
    <row r="152" spans="1:4" s="41" customFormat="1" ht="19.5" customHeight="1">
      <c r="A152" s="55"/>
      <c r="B152" s="55"/>
      <c r="C152" s="55"/>
      <c r="D152" s="56"/>
    </row>
    <row r="153" spans="1:4" s="41" customFormat="1" ht="19.5" customHeight="1">
      <c r="A153" s="55"/>
      <c r="B153" s="55"/>
      <c r="C153" s="55"/>
      <c r="D153" s="56"/>
    </row>
    <row r="154" spans="1:4" s="41" customFormat="1" ht="19.5" customHeight="1">
      <c r="A154" s="55"/>
      <c r="B154" s="55"/>
      <c r="C154" s="55"/>
      <c r="D154" s="56"/>
    </row>
    <row r="155" spans="1:4" s="41" customFormat="1" ht="19.5" customHeight="1">
      <c r="A155" s="55"/>
      <c r="B155" s="55"/>
      <c r="C155" s="55"/>
      <c r="D155" s="56"/>
    </row>
    <row r="156" spans="1:4" s="41" customFormat="1" ht="19.5" customHeight="1">
      <c r="A156" s="55"/>
      <c r="B156" s="55"/>
      <c r="C156" s="55"/>
      <c r="D156" s="56"/>
    </row>
    <row r="157" spans="1:4" s="41" customFormat="1" ht="19.5" customHeight="1">
      <c r="A157" s="55"/>
      <c r="B157" s="55"/>
      <c r="C157" s="55"/>
      <c r="D157" s="56"/>
    </row>
    <row r="158" spans="1:4" s="41" customFormat="1" ht="19.5" customHeight="1">
      <c r="A158" s="55"/>
      <c r="B158" s="55"/>
      <c r="C158" s="55"/>
      <c r="D158" s="56"/>
    </row>
    <row r="159" spans="1:4" s="41" customFormat="1" ht="19.5" customHeight="1">
      <c r="A159" s="55"/>
      <c r="B159" s="55"/>
      <c r="C159" s="55"/>
      <c r="D159" s="56"/>
    </row>
    <row r="160" spans="1:4" s="41" customFormat="1" ht="19.5" customHeight="1">
      <c r="A160" s="55"/>
      <c r="B160" s="55"/>
      <c r="C160" s="55"/>
      <c r="D160" s="56"/>
    </row>
    <row r="161" spans="1:4" s="41" customFormat="1" ht="19.5" customHeight="1">
      <c r="A161" s="55"/>
      <c r="B161" s="55"/>
      <c r="C161" s="55"/>
      <c r="D161" s="56"/>
    </row>
    <row r="162" spans="1:4" s="41" customFormat="1" ht="19.5" customHeight="1">
      <c r="A162" s="55"/>
      <c r="B162" s="55"/>
      <c r="C162" s="55"/>
      <c r="D162" s="56"/>
    </row>
    <row r="163" spans="1:4" s="41" customFormat="1" ht="19.5" customHeight="1">
      <c r="A163" s="55"/>
      <c r="B163" s="55"/>
      <c r="C163" s="55"/>
      <c r="D163" s="56"/>
    </row>
    <row r="164" spans="1:4" s="41" customFormat="1" ht="19.5" customHeight="1">
      <c r="A164" s="55"/>
      <c r="B164" s="55"/>
      <c r="C164" s="55"/>
      <c r="D164" s="56"/>
    </row>
    <row r="165" spans="1:4" s="41" customFormat="1" ht="19.5" customHeight="1">
      <c r="A165" s="55"/>
      <c r="B165" s="55"/>
      <c r="C165" s="55"/>
      <c r="D165" s="56"/>
    </row>
    <row r="166" spans="1:4" s="41" customFormat="1" ht="19.5" customHeight="1">
      <c r="A166" s="55"/>
      <c r="B166" s="55"/>
      <c r="C166" s="55"/>
      <c r="D166" s="56"/>
    </row>
    <row r="167" spans="1:4" s="41" customFormat="1" ht="19.5" customHeight="1">
      <c r="A167" s="55"/>
      <c r="B167" s="55"/>
      <c r="C167" s="55"/>
      <c r="D167" s="56"/>
    </row>
    <row r="168" spans="1:4" s="41" customFormat="1" ht="19.5" customHeight="1">
      <c r="A168" s="55"/>
      <c r="B168" s="55"/>
      <c r="C168" s="55"/>
      <c r="D168" s="56"/>
    </row>
    <row r="169" spans="1:4" s="41" customFormat="1" ht="19.5" customHeight="1">
      <c r="A169" s="55"/>
      <c r="B169" s="55"/>
      <c r="C169" s="55"/>
      <c r="D169" s="56"/>
    </row>
    <row r="170" spans="1:4" s="41" customFormat="1" ht="19.5" customHeight="1">
      <c r="A170" s="55"/>
      <c r="B170" s="55"/>
      <c r="C170" s="55"/>
      <c r="D170" s="56"/>
    </row>
    <row r="171" spans="1:4" s="41" customFormat="1" ht="19.5" customHeight="1">
      <c r="A171" s="55"/>
      <c r="B171" s="55"/>
      <c r="C171" s="55"/>
      <c r="D171" s="56"/>
    </row>
    <row r="172" spans="1:4" s="41" customFormat="1" ht="19.5" customHeight="1">
      <c r="A172" s="55"/>
      <c r="B172" s="55"/>
      <c r="C172" s="55"/>
      <c r="D172" s="56"/>
    </row>
    <row r="173" spans="1:4" s="41" customFormat="1" ht="19.5" customHeight="1">
      <c r="A173" s="55"/>
      <c r="B173" s="55"/>
      <c r="C173" s="55"/>
      <c r="D173" s="56"/>
    </row>
    <row r="174" spans="1:4" s="41" customFormat="1" ht="19.5" customHeight="1">
      <c r="A174" s="55"/>
      <c r="B174" s="55"/>
      <c r="C174" s="55"/>
      <c r="D174" s="56"/>
    </row>
    <row r="175" spans="1:4" s="41" customFormat="1" ht="19.5" customHeight="1">
      <c r="A175" s="55"/>
      <c r="B175" s="55"/>
      <c r="C175" s="55"/>
      <c r="D175" s="56"/>
    </row>
    <row r="176" spans="1:4" s="41" customFormat="1" ht="19.5" customHeight="1">
      <c r="A176" s="55"/>
      <c r="B176" s="55"/>
      <c r="C176" s="55"/>
      <c r="D176" s="56"/>
    </row>
    <row r="177" spans="1:4" s="41" customFormat="1" ht="19.5" customHeight="1">
      <c r="A177" s="55"/>
      <c r="B177" s="55"/>
      <c r="C177" s="55"/>
      <c r="D177" s="56"/>
    </row>
    <row r="178" spans="1:4" s="41" customFormat="1" ht="19.5" customHeight="1">
      <c r="A178" s="55"/>
      <c r="B178" s="55"/>
      <c r="C178" s="55"/>
      <c r="D178" s="56"/>
    </row>
    <row r="179" spans="1:4" s="41" customFormat="1" ht="19.5" customHeight="1">
      <c r="A179" s="55"/>
      <c r="B179" s="55"/>
      <c r="C179" s="55"/>
      <c r="D179" s="56"/>
    </row>
    <row r="180" spans="1:4" s="41" customFormat="1" ht="19.5" customHeight="1">
      <c r="A180" s="55"/>
      <c r="B180" s="55"/>
      <c r="C180" s="55"/>
      <c r="D180" s="56"/>
    </row>
    <row r="181" spans="1:4" s="41" customFormat="1" ht="19.5" customHeight="1">
      <c r="A181" s="55"/>
      <c r="B181" s="55"/>
      <c r="C181" s="55"/>
      <c r="D181" s="56"/>
    </row>
    <row r="182" spans="1:4" s="41" customFormat="1" ht="19.5" customHeight="1">
      <c r="A182" s="55"/>
      <c r="B182" s="55"/>
      <c r="C182" s="55"/>
      <c r="D182" s="56"/>
    </row>
    <row r="183" spans="1:4" s="41" customFormat="1" ht="19.5" customHeight="1">
      <c r="A183" s="55"/>
      <c r="B183" s="55"/>
      <c r="C183" s="55"/>
      <c r="D183" s="56"/>
    </row>
    <row r="184" spans="1:4" s="41" customFormat="1" ht="19.5" customHeight="1">
      <c r="A184" s="55"/>
      <c r="B184" s="55"/>
      <c r="C184" s="55"/>
      <c r="D184" s="56"/>
    </row>
    <row r="185" spans="1:4" s="41" customFormat="1" ht="19.5" customHeight="1">
      <c r="A185" s="55"/>
      <c r="B185" s="55"/>
      <c r="C185" s="55"/>
      <c r="D185" s="56"/>
    </row>
    <row r="186" spans="1:4" s="41" customFormat="1" ht="19.5" customHeight="1">
      <c r="A186" s="55"/>
      <c r="B186" s="55"/>
      <c r="C186" s="55"/>
      <c r="D186" s="56"/>
    </row>
    <row r="187" spans="1:4" s="41" customFormat="1" ht="19.5" customHeight="1">
      <c r="A187" s="55"/>
      <c r="B187" s="55"/>
      <c r="C187" s="55"/>
      <c r="D187" s="56"/>
    </row>
    <row r="188" spans="1:4" s="41" customFormat="1" ht="19.5" customHeight="1">
      <c r="A188" s="55"/>
      <c r="B188" s="55"/>
      <c r="C188" s="55"/>
      <c r="D188" s="56"/>
    </row>
    <row r="189" spans="1:4" s="41" customFormat="1" ht="19.5" customHeight="1">
      <c r="A189" s="55"/>
      <c r="B189" s="55"/>
      <c r="C189" s="55"/>
      <c r="D189" s="56"/>
    </row>
    <row r="190" spans="1:4" s="41" customFormat="1" ht="19.5" customHeight="1">
      <c r="A190" s="55"/>
      <c r="B190" s="55"/>
      <c r="C190" s="55"/>
      <c r="D190" s="56"/>
    </row>
    <row r="191" spans="1:4" s="41" customFormat="1" ht="19.5" customHeight="1">
      <c r="A191" s="55"/>
      <c r="B191" s="55"/>
      <c r="C191" s="55"/>
      <c r="D191" s="56"/>
    </row>
    <row r="192" spans="1:4" s="41" customFormat="1" ht="19.5" customHeight="1">
      <c r="A192" s="55"/>
      <c r="B192" s="55"/>
      <c r="C192" s="55"/>
      <c r="D192" s="56"/>
    </row>
    <row r="193" spans="1:4" s="41" customFormat="1" ht="19.5" customHeight="1">
      <c r="A193" s="55"/>
      <c r="B193" s="55"/>
      <c r="C193" s="55"/>
      <c r="D193" s="56"/>
    </row>
    <row r="194" spans="1:4" s="41" customFormat="1" ht="19.5" customHeight="1">
      <c r="A194" s="55"/>
      <c r="B194" s="55"/>
      <c r="C194" s="55"/>
      <c r="D194" s="56"/>
    </row>
    <row r="195" spans="1:4" s="41" customFormat="1" ht="19.5" customHeight="1">
      <c r="A195" s="55"/>
      <c r="B195" s="55"/>
      <c r="C195" s="55"/>
      <c r="D195" s="56"/>
    </row>
    <row r="196" spans="1:4" s="41" customFormat="1" ht="19.5" customHeight="1">
      <c r="A196" s="55"/>
      <c r="B196" s="55"/>
      <c r="C196" s="55"/>
      <c r="D196" s="56"/>
    </row>
    <row r="197" spans="1:4" s="41" customFormat="1" ht="19.5" customHeight="1">
      <c r="A197" s="55"/>
      <c r="B197" s="55"/>
      <c r="C197" s="55"/>
      <c r="D197" s="56"/>
    </row>
    <row r="198" spans="1:4" s="41" customFormat="1" ht="19.5" customHeight="1">
      <c r="A198" s="55"/>
      <c r="B198" s="55"/>
      <c r="C198" s="55"/>
      <c r="D198" s="56"/>
    </row>
    <row r="199" spans="1:4" s="41" customFormat="1" ht="19.5" customHeight="1">
      <c r="A199" s="55"/>
      <c r="B199" s="55"/>
      <c r="C199" s="55"/>
      <c r="D199" s="56"/>
    </row>
    <row r="200" spans="1:4" s="41" customFormat="1" ht="19.5" customHeight="1">
      <c r="A200" s="55"/>
      <c r="B200" s="55"/>
      <c r="C200" s="55"/>
      <c r="D200" s="56"/>
    </row>
    <row r="201" spans="1:4" s="41" customFormat="1" ht="19.5" customHeight="1">
      <c r="A201" s="55"/>
      <c r="B201" s="55"/>
      <c r="C201" s="55"/>
      <c r="D201" s="56"/>
    </row>
    <row r="202" spans="1:4" s="41" customFormat="1" ht="19.5" customHeight="1">
      <c r="A202" s="55"/>
      <c r="B202" s="55"/>
      <c r="C202" s="55"/>
      <c r="D202" s="56"/>
    </row>
    <row r="203" spans="1:4" s="41" customFormat="1" ht="19.5" customHeight="1">
      <c r="A203" s="55"/>
      <c r="B203" s="55"/>
      <c r="C203" s="55"/>
      <c r="D203" s="56"/>
    </row>
    <row r="204" spans="1:4" s="41" customFormat="1" ht="19.5" customHeight="1">
      <c r="A204" s="55"/>
      <c r="B204" s="55"/>
      <c r="C204" s="55"/>
      <c r="D204" s="56"/>
    </row>
    <row r="205" spans="1:4" s="41" customFormat="1" ht="19.5" customHeight="1">
      <c r="A205" s="55"/>
      <c r="B205" s="55"/>
      <c r="C205" s="55"/>
      <c r="D205" s="56"/>
    </row>
    <row r="206" spans="1:4" s="41" customFormat="1" ht="19.5" customHeight="1">
      <c r="A206" s="55"/>
      <c r="B206" s="55"/>
      <c r="C206" s="55"/>
      <c r="D206" s="56"/>
    </row>
    <row r="207" spans="1:4" s="41" customFormat="1" ht="19.5" customHeight="1">
      <c r="A207" s="55"/>
      <c r="B207" s="55"/>
      <c r="C207" s="55"/>
      <c r="D207" s="56"/>
    </row>
    <row r="208" spans="1:4" s="41" customFormat="1" ht="19.5" customHeight="1">
      <c r="A208" s="55"/>
      <c r="B208" s="55"/>
      <c r="C208" s="55"/>
      <c r="D208" s="56"/>
    </row>
    <row r="209" spans="1:4" s="41" customFormat="1" ht="19.5" customHeight="1">
      <c r="A209" s="55"/>
      <c r="B209" s="55"/>
      <c r="C209" s="55"/>
      <c r="D209" s="56"/>
    </row>
    <row r="210" spans="1:4" s="41" customFormat="1" ht="19.5" customHeight="1">
      <c r="A210" s="55"/>
      <c r="B210" s="55"/>
      <c r="C210" s="55"/>
      <c r="D210" s="56"/>
    </row>
    <row r="211" spans="1:4" s="41" customFormat="1" ht="19.5" customHeight="1">
      <c r="A211" s="55"/>
      <c r="B211" s="55"/>
      <c r="C211" s="55"/>
      <c r="D211" s="56"/>
    </row>
    <row r="212" spans="1:4" s="41" customFormat="1" ht="19.5" customHeight="1">
      <c r="A212" s="55"/>
      <c r="B212" s="55"/>
      <c r="C212" s="55"/>
      <c r="D212" s="56"/>
    </row>
    <row r="213" spans="1:4" s="41" customFormat="1" ht="19.5" customHeight="1">
      <c r="A213" s="55"/>
      <c r="B213" s="55"/>
      <c r="C213" s="55"/>
      <c r="D213" s="56"/>
    </row>
    <row r="214" spans="1:4" s="41" customFormat="1" ht="19.5" customHeight="1">
      <c r="A214" s="55"/>
      <c r="B214" s="55"/>
      <c r="C214" s="55"/>
      <c r="D214" s="56"/>
    </row>
    <row r="215" spans="1:4" s="41" customFormat="1" ht="19.5" customHeight="1">
      <c r="A215" s="55"/>
      <c r="B215" s="55"/>
      <c r="C215" s="55"/>
      <c r="D215" s="56"/>
    </row>
    <row r="216" spans="1:4" s="41" customFormat="1" ht="19.5" customHeight="1">
      <c r="A216" s="55"/>
      <c r="B216" s="55"/>
      <c r="C216" s="55"/>
      <c r="D216" s="56"/>
    </row>
    <row r="217" spans="1:4" s="41" customFormat="1" ht="19.5" customHeight="1">
      <c r="A217" s="55"/>
      <c r="B217" s="55"/>
      <c r="C217" s="55"/>
      <c r="D217" s="56"/>
    </row>
    <row r="218" spans="1:4" s="41" customFormat="1" ht="19.5" customHeight="1">
      <c r="A218" s="55"/>
      <c r="B218" s="55"/>
      <c r="C218" s="55"/>
      <c r="D218" s="56"/>
    </row>
    <row r="219" spans="1:4" s="41" customFormat="1" ht="19.5" customHeight="1">
      <c r="A219" s="55"/>
      <c r="B219" s="55"/>
      <c r="C219" s="55"/>
      <c r="D219" s="56"/>
    </row>
    <row r="220" spans="1:4" s="41" customFormat="1" ht="19.5" customHeight="1">
      <c r="A220" s="55"/>
      <c r="B220" s="55"/>
      <c r="C220" s="55"/>
      <c r="D220" s="56"/>
    </row>
    <row r="221" spans="1:4" s="41" customFormat="1" ht="19.5" customHeight="1">
      <c r="A221" s="55"/>
      <c r="B221" s="55"/>
      <c r="C221" s="55"/>
      <c r="D221" s="56"/>
    </row>
    <row r="222" spans="1:4" s="41" customFormat="1" ht="19.5" customHeight="1">
      <c r="A222" s="55"/>
      <c r="B222" s="55"/>
      <c r="C222" s="55"/>
      <c r="D222" s="56"/>
    </row>
    <row r="223" spans="1:4" s="41" customFormat="1" ht="19.5" customHeight="1">
      <c r="A223" s="55"/>
      <c r="B223" s="55"/>
      <c r="C223" s="55"/>
      <c r="D223" s="56"/>
    </row>
    <row r="224" spans="1:4" s="41" customFormat="1" ht="19.5" customHeight="1">
      <c r="A224" s="55"/>
      <c r="B224" s="55"/>
      <c r="C224" s="55"/>
      <c r="D224" s="56"/>
    </row>
    <row r="225" spans="1:4" s="41" customFormat="1" ht="19.5" customHeight="1">
      <c r="A225" s="55"/>
      <c r="B225" s="55"/>
      <c r="C225" s="55"/>
      <c r="D225" s="56"/>
    </row>
    <row r="226" spans="1:4" s="41" customFormat="1" ht="19.5" customHeight="1">
      <c r="A226" s="55"/>
      <c r="B226" s="55"/>
      <c r="C226" s="55"/>
      <c r="D226" s="56"/>
    </row>
    <row r="227" spans="1:4" s="41" customFormat="1" ht="19.5" customHeight="1">
      <c r="A227" s="55"/>
      <c r="B227" s="55"/>
      <c r="C227" s="55"/>
      <c r="D227" s="56"/>
    </row>
    <row r="228" spans="1:4" s="41" customFormat="1" ht="19.5" customHeight="1">
      <c r="A228" s="55"/>
      <c r="B228" s="55"/>
      <c r="C228" s="55"/>
      <c r="D228" s="56"/>
    </row>
    <row r="229" spans="1:4" s="41" customFormat="1" ht="19.5" customHeight="1">
      <c r="A229" s="55"/>
      <c r="B229" s="55"/>
      <c r="C229" s="55"/>
      <c r="D229" s="56"/>
    </row>
    <row r="230" spans="1:4" s="41" customFormat="1" ht="19.5" customHeight="1">
      <c r="A230" s="55"/>
      <c r="B230" s="55"/>
      <c r="C230" s="55"/>
      <c r="D230" s="56"/>
    </row>
    <row r="231" spans="1:4" s="41" customFormat="1" ht="19.5" customHeight="1">
      <c r="A231" s="55"/>
      <c r="B231" s="55"/>
      <c r="C231" s="55"/>
      <c r="D231" s="56"/>
    </row>
    <row r="232" spans="1:4" s="41" customFormat="1" ht="19.5" customHeight="1">
      <c r="A232" s="55"/>
      <c r="B232" s="55"/>
      <c r="C232" s="55"/>
      <c r="D232" s="56"/>
    </row>
    <row r="233" spans="1:4" s="41" customFormat="1" ht="19.5" customHeight="1">
      <c r="A233" s="55"/>
      <c r="B233" s="55"/>
      <c r="C233" s="55"/>
      <c r="D233" s="56"/>
    </row>
    <row r="234" spans="1:4" s="41" customFormat="1" ht="19.5" customHeight="1">
      <c r="A234" s="55"/>
      <c r="B234" s="55"/>
      <c r="C234" s="55"/>
      <c r="D234" s="56"/>
    </row>
    <row r="235" spans="1:4" s="41" customFormat="1" ht="19.5" customHeight="1">
      <c r="A235" s="55"/>
      <c r="B235" s="55"/>
      <c r="C235" s="55"/>
      <c r="D235" s="56"/>
    </row>
    <row r="236" spans="1:4" s="41" customFormat="1" ht="19.5" customHeight="1">
      <c r="A236" s="55"/>
      <c r="B236" s="55"/>
      <c r="C236" s="55"/>
      <c r="D236" s="56"/>
    </row>
    <row r="237" spans="1:4" s="41" customFormat="1" ht="19.5" customHeight="1">
      <c r="A237" s="55"/>
      <c r="B237" s="55"/>
      <c r="C237" s="55"/>
      <c r="D237" s="56"/>
    </row>
    <row r="238" spans="1:4" s="41" customFormat="1" ht="19.5" customHeight="1">
      <c r="A238" s="55"/>
      <c r="B238" s="55"/>
      <c r="C238" s="55"/>
      <c r="D238" s="56"/>
    </row>
    <row r="239" spans="1:4" s="41" customFormat="1" ht="19.5" customHeight="1">
      <c r="A239" s="55"/>
      <c r="B239" s="55"/>
      <c r="C239" s="55"/>
      <c r="D239" s="56"/>
    </row>
    <row r="240" spans="1:4" s="41" customFormat="1" ht="19.5" customHeight="1">
      <c r="A240" s="55"/>
      <c r="B240" s="55"/>
      <c r="C240" s="55"/>
      <c r="D240" s="56"/>
    </row>
    <row r="241" spans="1:4" s="41" customFormat="1" ht="19.5" customHeight="1">
      <c r="A241" s="55"/>
      <c r="B241" s="55"/>
      <c r="C241" s="55"/>
      <c r="D241" s="56"/>
    </row>
    <row r="242" spans="1:4" s="41" customFormat="1" ht="19.5" customHeight="1">
      <c r="A242" s="55"/>
      <c r="B242" s="55"/>
      <c r="C242" s="55"/>
      <c r="D242" s="56"/>
    </row>
    <row r="243" spans="1:4" s="41" customFormat="1" ht="19.5" customHeight="1">
      <c r="A243" s="55"/>
      <c r="B243" s="55"/>
      <c r="C243" s="55"/>
      <c r="D243" s="56"/>
    </row>
    <row r="244" spans="1:4" s="41" customFormat="1" ht="19.5" customHeight="1">
      <c r="A244" s="55"/>
      <c r="B244" s="55"/>
      <c r="C244" s="55"/>
      <c r="D244" s="56"/>
    </row>
    <row r="245" spans="1:4" s="41" customFormat="1" ht="19.5" customHeight="1">
      <c r="A245" s="55"/>
      <c r="B245" s="55"/>
      <c r="C245" s="55"/>
      <c r="D245" s="56"/>
    </row>
    <row r="246" spans="1:4" s="41" customFormat="1" ht="19.5" customHeight="1">
      <c r="A246" s="55"/>
      <c r="B246" s="55"/>
      <c r="C246" s="55"/>
      <c r="D246" s="56"/>
    </row>
    <row r="247" spans="1:4" s="41" customFormat="1" ht="19.5" customHeight="1">
      <c r="A247" s="55"/>
      <c r="B247" s="55"/>
      <c r="C247" s="55"/>
      <c r="D247" s="56"/>
    </row>
    <row r="248" spans="1:4" s="41" customFormat="1" ht="19.5" customHeight="1">
      <c r="A248" s="55"/>
      <c r="B248" s="55"/>
      <c r="C248" s="55"/>
      <c r="D248" s="56"/>
    </row>
    <row r="249" spans="1:4" s="41" customFormat="1" ht="19.5" customHeight="1">
      <c r="A249" s="55"/>
      <c r="B249" s="55"/>
      <c r="C249" s="55"/>
      <c r="D249" s="56"/>
    </row>
    <row r="250" spans="1:4" s="41" customFormat="1" ht="19.5" customHeight="1">
      <c r="A250" s="55"/>
      <c r="B250" s="55"/>
      <c r="C250" s="55"/>
      <c r="D250" s="56"/>
    </row>
    <row r="251" spans="1:4" s="41" customFormat="1" ht="19.5" customHeight="1">
      <c r="A251" s="55"/>
      <c r="B251" s="55"/>
      <c r="C251" s="55"/>
      <c r="D251" s="56"/>
    </row>
    <row r="252" spans="1:4" s="41" customFormat="1" ht="19.5" customHeight="1">
      <c r="A252" s="55"/>
      <c r="B252" s="55"/>
      <c r="C252" s="55"/>
      <c r="D252" s="56"/>
    </row>
    <row r="253" spans="1:4" s="41" customFormat="1" ht="19.5" customHeight="1">
      <c r="A253" s="55"/>
      <c r="B253" s="55"/>
      <c r="C253" s="55"/>
      <c r="D253" s="56"/>
    </row>
    <row r="254" spans="1:4" s="41" customFormat="1" ht="19.5" customHeight="1">
      <c r="A254" s="55"/>
      <c r="B254" s="55"/>
      <c r="C254" s="55"/>
      <c r="D254" s="56"/>
    </row>
    <row r="255" spans="1:4" s="41" customFormat="1" ht="19.5" customHeight="1">
      <c r="A255" s="55"/>
      <c r="B255" s="55"/>
      <c r="C255" s="55"/>
      <c r="D255" s="56"/>
    </row>
    <row r="256" spans="1:4" s="41" customFormat="1" ht="19.5" customHeight="1">
      <c r="A256" s="55"/>
      <c r="B256" s="55"/>
      <c r="C256" s="55"/>
      <c r="D256" s="56"/>
    </row>
    <row r="257" spans="1:4" s="41" customFormat="1" ht="19.5" customHeight="1">
      <c r="A257" s="55"/>
      <c r="B257" s="55"/>
      <c r="C257" s="55"/>
      <c r="D257" s="56"/>
    </row>
    <row r="258" spans="1:4" s="41" customFormat="1" ht="19.5" customHeight="1">
      <c r="A258" s="55"/>
      <c r="B258" s="55"/>
      <c r="C258" s="55"/>
      <c r="D258" s="56"/>
    </row>
    <row r="259" spans="1:4" s="41" customFormat="1" ht="19.5" customHeight="1">
      <c r="A259" s="55"/>
      <c r="B259" s="55"/>
      <c r="C259" s="55"/>
      <c r="D259" s="56"/>
    </row>
    <row r="260" spans="1:4" s="41" customFormat="1" ht="19.5" customHeight="1">
      <c r="A260" s="55"/>
      <c r="B260" s="55"/>
      <c r="C260" s="55"/>
      <c r="D260" s="56"/>
    </row>
    <row r="261" spans="1:4" s="41" customFormat="1" ht="19.5" customHeight="1">
      <c r="A261" s="55"/>
      <c r="B261" s="55"/>
      <c r="C261" s="55"/>
      <c r="D261" s="56"/>
    </row>
    <row r="262" spans="1:4" s="41" customFormat="1" ht="19.5" customHeight="1">
      <c r="A262" s="55"/>
      <c r="B262" s="55"/>
      <c r="C262" s="55"/>
      <c r="D262" s="56"/>
    </row>
    <row r="263" spans="1:4" s="41" customFormat="1" ht="19.5" customHeight="1">
      <c r="A263" s="55"/>
      <c r="B263" s="55"/>
      <c r="C263" s="55"/>
      <c r="D263" s="56"/>
    </row>
    <row r="264" spans="1:4" s="41" customFormat="1" ht="19.5" customHeight="1">
      <c r="A264" s="55"/>
      <c r="B264" s="55"/>
      <c r="C264" s="55"/>
      <c r="D264" s="56"/>
    </row>
    <row r="265" spans="1:4" s="41" customFormat="1" ht="19.5" customHeight="1">
      <c r="A265" s="55"/>
      <c r="B265" s="55"/>
      <c r="C265" s="55"/>
      <c r="D265" s="56"/>
    </row>
    <row r="266" spans="1:4" s="41" customFormat="1" ht="19.5" customHeight="1">
      <c r="A266" s="55"/>
      <c r="B266" s="55"/>
      <c r="C266" s="55"/>
      <c r="D266" s="56"/>
    </row>
    <row r="267" spans="1:4" s="41" customFormat="1" ht="19.5" customHeight="1">
      <c r="A267" s="55"/>
      <c r="B267" s="55"/>
      <c r="C267" s="55"/>
      <c r="D267" s="56"/>
    </row>
    <row r="268" spans="1:4" s="41" customFormat="1" ht="19.5" customHeight="1">
      <c r="A268" s="55"/>
      <c r="B268" s="55"/>
      <c r="C268" s="55"/>
      <c r="D268" s="56"/>
    </row>
    <row r="269" spans="1:4" s="41" customFormat="1" ht="19.5" customHeight="1">
      <c r="A269" s="55"/>
      <c r="B269" s="55"/>
      <c r="C269" s="55"/>
      <c r="D269" s="56"/>
    </row>
    <row r="270" spans="1:4" s="41" customFormat="1" ht="19.5" customHeight="1">
      <c r="A270" s="55"/>
      <c r="B270" s="55"/>
      <c r="C270" s="55"/>
      <c r="D270" s="56"/>
    </row>
    <row r="271" spans="1:4" s="41" customFormat="1" ht="19.5" customHeight="1">
      <c r="A271" s="55"/>
      <c r="B271" s="55"/>
      <c r="C271" s="55"/>
      <c r="D271" s="56"/>
    </row>
    <row r="272" spans="1:4" s="41" customFormat="1" ht="19.5" customHeight="1">
      <c r="A272" s="55"/>
      <c r="B272" s="55"/>
      <c r="C272" s="55"/>
      <c r="D272" s="56"/>
    </row>
    <row r="273" spans="1:4" s="41" customFormat="1" ht="19.5" customHeight="1">
      <c r="A273" s="55"/>
      <c r="B273" s="55"/>
      <c r="C273" s="55"/>
      <c r="D273" s="56"/>
    </row>
    <row r="274" spans="1:4" s="41" customFormat="1" ht="19.5" customHeight="1">
      <c r="A274" s="55"/>
      <c r="B274" s="55"/>
      <c r="C274" s="55"/>
      <c r="D274" s="56"/>
    </row>
    <row r="275" spans="1:4" s="41" customFormat="1" ht="19.5" customHeight="1">
      <c r="A275" s="55"/>
      <c r="B275" s="55"/>
      <c r="C275" s="55"/>
      <c r="D275" s="56"/>
    </row>
    <row r="276" spans="1:4" s="41" customFormat="1" ht="19.5" customHeight="1">
      <c r="A276" s="55"/>
      <c r="B276" s="55"/>
      <c r="C276" s="55"/>
      <c r="D276" s="56"/>
    </row>
    <row r="277" spans="1:4" s="41" customFormat="1" ht="19.5" customHeight="1">
      <c r="A277" s="55"/>
      <c r="B277" s="55"/>
      <c r="C277" s="55"/>
      <c r="D277" s="56"/>
    </row>
    <row r="278" spans="1:4" s="41" customFormat="1" ht="19.5" customHeight="1">
      <c r="A278" s="55"/>
      <c r="B278" s="55"/>
      <c r="C278" s="55"/>
      <c r="D278" s="56"/>
    </row>
    <row r="279" spans="1:4" s="41" customFormat="1" ht="19.5" customHeight="1">
      <c r="A279" s="55"/>
      <c r="B279" s="55"/>
      <c r="C279" s="55"/>
      <c r="D279" s="56"/>
    </row>
    <row r="280" spans="1:4" s="41" customFormat="1" ht="19.5" customHeight="1">
      <c r="A280" s="55"/>
      <c r="B280" s="55"/>
      <c r="C280" s="55"/>
      <c r="D280" s="56"/>
    </row>
    <row r="281" spans="1:4" s="41" customFormat="1" ht="19.5" customHeight="1">
      <c r="A281" s="55"/>
      <c r="B281" s="55"/>
      <c r="C281" s="55"/>
      <c r="D281" s="56"/>
    </row>
    <row r="282" spans="1:4" s="41" customFormat="1" ht="19.5" customHeight="1">
      <c r="A282" s="55"/>
      <c r="B282" s="55"/>
      <c r="C282" s="55"/>
      <c r="D282" s="56"/>
    </row>
    <row r="283" spans="1:4" s="41" customFormat="1" ht="19.5" customHeight="1">
      <c r="A283" s="55"/>
      <c r="B283" s="55"/>
      <c r="C283" s="55"/>
      <c r="D283" s="56"/>
    </row>
    <row r="284" spans="1:4" s="41" customFormat="1" ht="19.5" customHeight="1">
      <c r="A284" s="55"/>
      <c r="B284" s="55"/>
      <c r="C284" s="55"/>
      <c r="D284" s="56"/>
    </row>
    <row r="285" spans="1:4" s="41" customFormat="1" ht="19.5" customHeight="1">
      <c r="A285" s="55"/>
      <c r="B285" s="55"/>
      <c r="C285" s="55"/>
      <c r="D285" s="56"/>
    </row>
    <row r="286" spans="1:4" s="41" customFormat="1" ht="19.5" customHeight="1">
      <c r="A286" s="55"/>
      <c r="B286" s="55"/>
      <c r="C286" s="55"/>
      <c r="D286" s="56"/>
    </row>
    <row r="287" spans="1:4" s="41" customFormat="1" ht="19.5" customHeight="1">
      <c r="A287" s="55"/>
      <c r="B287" s="55"/>
      <c r="C287" s="55"/>
      <c r="D287" s="56"/>
    </row>
    <row r="288" spans="1:4" s="41" customFormat="1" ht="19.5" customHeight="1">
      <c r="A288" s="55"/>
      <c r="B288" s="55"/>
      <c r="C288" s="55"/>
      <c r="D288" s="56"/>
    </row>
    <row r="289" spans="1:4" s="41" customFormat="1" ht="19.5" customHeight="1">
      <c r="A289" s="55"/>
      <c r="B289" s="55"/>
      <c r="C289" s="55"/>
      <c r="D289" s="56"/>
    </row>
    <row r="290" spans="1:4" s="41" customFormat="1" ht="19.5" customHeight="1">
      <c r="A290" s="55"/>
      <c r="B290" s="55"/>
      <c r="C290" s="55"/>
      <c r="D290" s="56"/>
    </row>
    <row r="291" spans="1:4" s="41" customFormat="1" ht="19.5" customHeight="1">
      <c r="A291" s="55"/>
      <c r="B291" s="55"/>
      <c r="C291" s="55"/>
      <c r="D291" s="56"/>
    </row>
    <row r="292" spans="1:4" s="41" customFormat="1" ht="19.5" customHeight="1">
      <c r="A292" s="55"/>
      <c r="B292" s="55"/>
      <c r="C292" s="55"/>
      <c r="D292" s="56"/>
    </row>
    <row r="293" spans="1:4" s="41" customFormat="1" ht="19.5" customHeight="1">
      <c r="A293" s="55"/>
      <c r="B293" s="55"/>
      <c r="C293" s="55"/>
      <c r="D293" s="56"/>
    </row>
    <row r="294" spans="1:4" s="41" customFormat="1" ht="19.5" customHeight="1">
      <c r="A294" s="55"/>
      <c r="B294" s="55"/>
      <c r="C294" s="55"/>
      <c r="D294" s="56"/>
    </row>
    <row r="295" spans="1:4" s="41" customFormat="1" ht="19.5" customHeight="1">
      <c r="A295" s="55"/>
      <c r="B295" s="55"/>
      <c r="C295" s="55"/>
      <c r="D295" s="56"/>
    </row>
    <row r="296" spans="1:4" s="41" customFormat="1" ht="19.5" customHeight="1">
      <c r="A296" s="55"/>
      <c r="B296" s="55"/>
      <c r="C296" s="55"/>
      <c r="D296" s="56"/>
    </row>
    <row r="297" spans="1:4" s="41" customFormat="1" ht="19.5" customHeight="1">
      <c r="A297" s="55"/>
      <c r="B297" s="55"/>
      <c r="C297" s="55"/>
      <c r="D297" s="56"/>
    </row>
    <row r="298" spans="1:4" s="41" customFormat="1" ht="19.5" customHeight="1">
      <c r="A298" s="55"/>
      <c r="B298" s="55"/>
      <c r="C298" s="55"/>
      <c r="D298" s="56"/>
    </row>
    <row r="299" spans="1:4" s="41" customFormat="1" ht="19.5" customHeight="1">
      <c r="A299" s="55"/>
      <c r="B299" s="55"/>
      <c r="C299" s="55"/>
      <c r="D299" s="56"/>
    </row>
    <row r="300" spans="1:4" s="41" customFormat="1" ht="19.5" customHeight="1">
      <c r="A300" s="55"/>
      <c r="B300" s="55"/>
      <c r="C300" s="55"/>
      <c r="D300" s="56"/>
    </row>
    <row r="301" spans="1:4" s="41" customFormat="1" ht="19.5" customHeight="1">
      <c r="A301" s="55"/>
      <c r="B301" s="55"/>
      <c r="C301" s="55"/>
      <c r="D301" s="56"/>
    </row>
    <row r="302" spans="1:4" s="41" customFormat="1" ht="19.5" customHeight="1">
      <c r="A302" s="55"/>
      <c r="B302" s="55"/>
      <c r="C302" s="55"/>
      <c r="D302" s="56"/>
    </row>
    <row r="303" spans="1:4" s="41" customFormat="1" ht="19.5" customHeight="1">
      <c r="A303" s="55"/>
      <c r="B303" s="55"/>
      <c r="C303" s="55"/>
      <c r="D303" s="56"/>
    </row>
    <row r="304" spans="1:4" s="41" customFormat="1" ht="19.5" customHeight="1">
      <c r="A304" s="55"/>
      <c r="B304" s="55"/>
      <c r="C304" s="55"/>
      <c r="D304" s="56"/>
    </row>
    <row r="305" spans="1:4" s="41" customFormat="1" ht="19.5" customHeight="1">
      <c r="A305" s="55"/>
      <c r="B305" s="55"/>
      <c r="C305" s="55"/>
      <c r="D305" s="56"/>
    </row>
    <row r="306" spans="1:4" s="41" customFormat="1" ht="19.5" customHeight="1">
      <c r="A306" s="55"/>
      <c r="B306" s="55"/>
      <c r="C306" s="55"/>
      <c r="D306" s="56"/>
    </row>
    <row r="307" spans="1:4" s="41" customFormat="1" ht="19.5" customHeight="1">
      <c r="A307" s="55"/>
      <c r="B307" s="55"/>
      <c r="C307" s="55"/>
      <c r="D307" s="56"/>
    </row>
    <row r="308" spans="1:4" s="41" customFormat="1" ht="19.5" customHeight="1">
      <c r="A308" s="55"/>
      <c r="B308" s="55"/>
      <c r="C308" s="55"/>
      <c r="D308" s="56"/>
    </row>
    <row r="309" spans="1:4" s="41" customFormat="1" ht="19.5" customHeight="1">
      <c r="A309" s="55"/>
      <c r="B309" s="55"/>
      <c r="C309" s="55"/>
      <c r="D309" s="56"/>
    </row>
    <row r="310" spans="1:4" s="41" customFormat="1" ht="19.5" customHeight="1">
      <c r="A310" s="55"/>
      <c r="B310" s="55"/>
      <c r="C310" s="55"/>
      <c r="D310" s="56"/>
    </row>
    <row r="311" spans="1:4" s="41" customFormat="1" ht="19.5" customHeight="1">
      <c r="A311" s="55"/>
      <c r="B311" s="55"/>
      <c r="C311" s="55"/>
      <c r="D311" s="56"/>
    </row>
    <row r="312" spans="1:4" s="41" customFormat="1" ht="19.5" customHeight="1">
      <c r="A312" s="55"/>
      <c r="B312" s="55"/>
      <c r="C312" s="55"/>
      <c r="D312" s="56"/>
    </row>
    <row r="313" spans="1:4" s="41" customFormat="1" ht="19.5" customHeight="1">
      <c r="A313" s="55"/>
      <c r="B313" s="55"/>
      <c r="C313" s="55"/>
      <c r="D313" s="56"/>
    </row>
    <row r="314" spans="1:4" s="41" customFormat="1" ht="19.5" customHeight="1">
      <c r="A314" s="55"/>
      <c r="B314" s="55"/>
      <c r="C314" s="55"/>
      <c r="D314" s="56"/>
    </row>
    <row r="315" spans="1:4" s="41" customFormat="1" ht="19.5" customHeight="1">
      <c r="A315" s="55"/>
      <c r="B315" s="55"/>
      <c r="C315" s="55"/>
      <c r="D315" s="56"/>
    </row>
    <row r="316" spans="1:4" s="41" customFormat="1" ht="19.5" customHeight="1">
      <c r="A316" s="55"/>
      <c r="B316" s="55"/>
      <c r="C316" s="55"/>
      <c r="D316" s="56"/>
    </row>
    <row r="317" spans="1:4" s="41" customFormat="1" ht="19.5" customHeight="1">
      <c r="A317" s="55"/>
      <c r="B317" s="55"/>
      <c r="C317" s="55"/>
      <c r="D317" s="56"/>
    </row>
    <row r="318" spans="1:4" s="41" customFormat="1" ht="19.5" customHeight="1">
      <c r="A318" s="55"/>
      <c r="B318" s="55"/>
      <c r="C318" s="55"/>
      <c r="D318" s="56"/>
    </row>
    <row r="319" spans="1:4" s="41" customFormat="1" ht="19.5" customHeight="1">
      <c r="A319" s="55"/>
      <c r="B319" s="55"/>
      <c r="C319" s="55"/>
      <c r="D319" s="56"/>
    </row>
    <row r="320" spans="1:4" s="41" customFormat="1" ht="19.5" customHeight="1">
      <c r="A320" s="55"/>
      <c r="B320" s="55"/>
      <c r="C320" s="55"/>
      <c r="D320" s="56"/>
    </row>
    <row r="321" spans="1:4" s="41" customFormat="1" ht="19.5" customHeight="1">
      <c r="A321" s="55"/>
      <c r="B321" s="55"/>
      <c r="C321" s="55"/>
      <c r="D321" s="56"/>
    </row>
    <row r="322" spans="1:4" s="41" customFormat="1" ht="19.5" customHeight="1">
      <c r="A322" s="55"/>
      <c r="B322" s="55"/>
      <c r="C322" s="55"/>
      <c r="D322" s="56"/>
    </row>
    <row r="323" spans="1:4" s="41" customFormat="1" ht="19.5" customHeight="1">
      <c r="A323" s="55"/>
      <c r="B323" s="55"/>
      <c r="C323" s="55"/>
      <c r="D323" s="56"/>
    </row>
    <row r="324" spans="1:4" s="41" customFormat="1" ht="19.5" customHeight="1">
      <c r="A324" s="55"/>
      <c r="B324" s="55"/>
      <c r="C324" s="55"/>
      <c r="D324" s="56"/>
    </row>
    <row r="325" spans="1:4" s="41" customFormat="1" ht="19.5" customHeight="1">
      <c r="A325" s="55"/>
      <c r="B325" s="55"/>
      <c r="C325" s="55"/>
      <c r="D325" s="56"/>
    </row>
    <row r="326" spans="1:4" s="41" customFormat="1" ht="19.5" customHeight="1">
      <c r="A326" s="55"/>
      <c r="B326" s="55"/>
      <c r="C326" s="55"/>
      <c r="D326" s="56"/>
    </row>
    <row r="327" spans="1:4" s="41" customFormat="1" ht="19.5" customHeight="1">
      <c r="A327" s="55"/>
      <c r="B327" s="55"/>
      <c r="C327" s="55"/>
      <c r="D327" s="56"/>
    </row>
    <row r="328" spans="1:4" s="41" customFormat="1" ht="19.5" customHeight="1">
      <c r="A328" s="55"/>
      <c r="B328" s="55"/>
      <c r="C328" s="55"/>
      <c r="D328" s="56"/>
    </row>
    <row r="329" spans="1:4" s="41" customFormat="1" ht="19.5" customHeight="1">
      <c r="A329" s="55"/>
      <c r="B329" s="55"/>
      <c r="C329" s="55"/>
      <c r="D329" s="56"/>
    </row>
    <row r="330" spans="1:4" s="41" customFormat="1" ht="19.5" customHeight="1">
      <c r="A330" s="55"/>
      <c r="B330" s="55"/>
      <c r="C330" s="55"/>
      <c r="D330" s="56"/>
    </row>
    <row r="331" spans="1:4" s="41" customFormat="1" ht="19.5" customHeight="1">
      <c r="A331" s="55"/>
      <c r="B331" s="55"/>
      <c r="C331" s="55"/>
      <c r="D331" s="56"/>
    </row>
    <row r="332" spans="1:4" s="41" customFormat="1" ht="19.5" customHeight="1">
      <c r="A332" s="55"/>
      <c r="B332" s="55"/>
      <c r="C332" s="55"/>
      <c r="D332" s="56"/>
    </row>
    <row r="333" spans="1:4" s="41" customFormat="1" ht="19.5" customHeight="1">
      <c r="A333" s="55"/>
      <c r="B333" s="55"/>
      <c r="C333" s="55"/>
      <c r="D333" s="56"/>
    </row>
    <row r="334" spans="1:4" s="41" customFormat="1" ht="19.5" customHeight="1">
      <c r="A334" s="55"/>
      <c r="B334" s="55"/>
      <c r="C334" s="55"/>
      <c r="D334" s="56"/>
    </row>
    <row r="335" spans="1:4" s="41" customFormat="1" ht="19.5" customHeight="1">
      <c r="A335" s="55"/>
      <c r="B335" s="55"/>
      <c r="C335" s="55"/>
      <c r="D335" s="56"/>
    </row>
    <row r="336" spans="1:4" s="41" customFormat="1" ht="19.5" customHeight="1">
      <c r="A336" s="55"/>
      <c r="B336" s="55"/>
      <c r="C336" s="55"/>
      <c r="D336" s="56"/>
    </row>
    <row r="337" spans="1:4" s="41" customFormat="1" ht="19.5" customHeight="1">
      <c r="A337" s="55"/>
      <c r="B337" s="55"/>
      <c r="C337" s="55"/>
      <c r="D337" s="56"/>
    </row>
    <row r="338" spans="1:4" s="41" customFormat="1" ht="19.5" customHeight="1">
      <c r="A338" s="55"/>
      <c r="B338" s="55"/>
      <c r="C338" s="55"/>
      <c r="D338" s="56"/>
    </row>
    <row r="339" spans="1:4" s="41" customFormat="1" ht="19.5" customHeight="1">
      <c r="A339" s="55"/>
      <c r="B339" s="55"/>
      <c r="C339" s="55"/>
      <c r="D339" s="56"/>
    </row>
    <row r="340" spans="1:4" s="41" customFormat="1" ht="19.5" customHeight="1">
      <c r="A340" s="55"/>
      <c r="B340" s="55"/>
      <c r="C340" s="55"/>
      <c r="D340" s="56"/>
    </row>
    <row r="341" spans="1:4" s="41" customFormat="1" ht="19.5" customHeight="1">
      <c r="A341" s="55"/>
      <c r="B341" s="55"/>
      <c r="C341" s="55"/>
      <c r="D341" s="56"/>
    </row>
    <row r="342" spans="1:4" s="41" customFormat="1" ht="19.5" customHeight="1">
      <c r="A342" s="55"/>
      <c r="B342" s="55"/>
      <c r="C342" s="55"/>
      <c r="D342" s="56"/>
    </row>
    <row r="343" spans="1:4" s="41" customFormat="1" ht="19.5" customHeight="1">
      <c r="A343" s="55"/>
      <c r="B343" s="55"/>
      <c r="C343" s="55"/>
      <c r="D343" s="56"/>
    </row>
    <row r="344" spans="1:4" s="41" customFormat="1" ht="19.5" customHeight="1">
      <c r="A344" s="55"/>
      <c r="B344" s="55"/>
      <c r="C344" s="55"/>
      <c r="D344" s="56"/>
    </row>
    <row r="345" spans="1:4" s="41" customFormat="1" ht="19.5" customHeight="1">
      <c r="A345" s="55"/>
      <c r="B345" s="55"/>
      <c r="C345" s="55"/>
      <c r="D345" s="56"/>
    </row>
    <row r="346" spans="1:4" s="41" customFormat="1" ht="19.5" customHeight="1">
      <c r="A346" s="55"/>
      <c r="B346" s="55"/>
      <c r="C346" s="55"/>
      <c r="D346" s="56"/>
    </row>
    <row r="347" spans="1:4" s="41" customFormat="1" ht="19.5" customHeight="1">
      <c r="A347" s="55"/>
      <c r="B347" s="55"/>
      <c r="C347" s="55"/>
      <c r="D347" s="56"/>
    </row>
    <row r="348" spans="1:4" s="41" customFormat="1" ht="19.5" customHeight="1">
      <c r="A348" s="55"/>
      <c r="B348" s="55"/>
      <c r="C348" s="55"/>
      <c r="D348" s="56"/>
    </row>
    <row r="349" spans="1:4" s="41" customFormat="1" ht="19.5" customHeight="1">
      <c r="A349" s="55"/>
      <c r="B349" s="55"/>
      <c r="C349" s="55"/>
      <c r="D349" s="56"/>
    </row>
    <row r="350" spans="1:4" s="41" customFormat="1" ht="19.5" customHeight="1">
      <c r="A350" s="55"/>
      <c r="B350" s="55"/>
      <c r="C350" s="55"/>
      <c r="D350" s="56"/>
    </row>
    <row r="351" spans="1:4" s="41" customFormat="1" ht="19.5" customHeight="1">
      <c r="A351" s="55"/>
      <c r="B351" s="55"/>
      <c r="C351" s="55"/>
      <c r="D351" s="56"/>
    </row>
    <row r="352" spans="1:4" s="41" customFormat="1" ht="19.5" customHeight="1">
      <c r="A352" s="55"/>
      <c r="B352" s="55"/>
      <c r="C352" s="55"/>
      <c r="D352" s="56"/>
    </row>
    <row r="353" spans="1:4" s="41" customFormat="1" ht="19.5" customHeight="1">
      <c r="A353" s="55"/>
      <c r="B353" s="55"/>
      <c r="C353" s="55"/>
      <c r="D353" s="56"/>
    </row>
    <row r="354" spans="1:4" s="41" customFormat="1" ht="19.5" customHeight="1">
      <c r="A354" s="55"/>
      <c r="B354" s="55"/>
      <c r="C354" s="55"/>
      <c r="D354" s="56"/>
    </row>
    <row r="355" spans="1:4" s="41" customFormat="1" ht="19.5" customHeight="1">
      <c r="A355" s="55"/>
      <c r="B355" s="55"/>
      <c r="C355" s="55"/>
      <c r="D355" s="56"/>
    </row>
    <row r="356" spans="1:4" s="41" customFormat="1" ht="19.5" customHeight="1">
      <c r="A356" s="55"/>
      <c r="B356" s="55"/>
      <c r="C356" s="55"/>
      <c r="D356" s="56"/>
    </row>
    <row r="357" spans="1:4" s="41" customFormat="1" ht="19.5" customHeight="1">
      <c r="A357" s="55"/>
      <c r="B357" s="55"/>
      <c r="C357" s="55"/>
      <c r="D357" s="56"/>
    </row>
    <row r="358" spans="1:4" s="41" customFormat="1" ht="19.5" customHeight="1">
      <c r="A358" s="55"/>
      <c r="B358" s="55"/>
      <c r="C358" s="55"/>
      <c r="D358" s="56"/>
    </row>
    <row r="359" spans="1:4" s="41" customFormat="1" ht="19.5" customHeight="1">
      <c r="A359" s="55"/>
      <c r="B359" s="55"/>
      <c r="C359" s="55"/>
      <c r="D359" s="56"/>
    </row>
    <row r="360" spans="1:4" s="41" customFormat="1" ht="19.5" customHeight="1">
      <c r="A360" s="55"/>
      <c r="B360" s="55"/>
      <c r="C360" s="55"/>
      <c r="D360" s="56"/>
    </row>
    <row r="361" spans="1:4" s="41" customFormat="1" ht="19.5" customHeight="1">
      <c r="A361" s="55"/>
      <c r="B361" s="55"/>
      <c r="C361" s="55"/>
      <c r="D361" s="56"/>
    </row>
    <row r="362" spans="1:4" s="41" customFormat="1" ht="19.5" customHeight="1">
      <c r="A362" s="55"/>
      <c r="B362" s="55"/>
      <c r="C362" s="55"/>
      <c r="D362" s="56"/>
    </row>
    <row r="363" spans="1:4" s="41" customFormat="1" ht="19.5" customHeight="1">
      <c r="A363" s="55"/>
      <c r="B363" s="55"/>
      <c r="C363" s="55"/>
      <c r="D363" s="56"/>
    </row>
    <row r="364" spans="1:4" s="41" customFormat="1" ht="19.5" customHeight="1">
      <c r="A364" s="55"/>
      <c r="B364" s="55"/>
      <c r="C364" s="55"/>
      <c r="D364" s="56"/>
    </row>
    <row r="365" spans="1:4" s="41" customFormat="1" ht="19.5" customHeight="1">
      <c r="A365" s="55"/>
      <c r="B365" s="55"/>
      <c r="C365" s="55"/>
      <c r="D365" s="56"/>
    </row>
    <row r="366" spans="1:4" s="41" customFormat="1" ht="19.5" customHeight="1">
      <c r="A366" s="55"/>
      <c r="B366" s="55"/>
      <c r="C366" s="55"/>
      <c r="D366" s="56"/>
    </row>
    <row r="367" spans="1:4" s="41" customFormat="1" ht="19.5" customHeight="1">
      <c r="A367" s="55"/>
      <c r="B367" s="55"/>
      <c r="C367" s="55"/>
      <c r="D367" s="56"/>
    </row>
    <row r="368" spans="1:4" s="41" customFormat="1" ht="19.5" customHeight="1">
      <c r="A368" s="55"/>
      <c r="B368" s="55"/>
      <c r="C368" s="55"/>
      <c r="D368" s="56"/>
    </row>
    <row r="369" spans="1:4" s="41" customFormat="1" ht="19.5" customHeight="1">
      <c r="A369" s="55"/>
      <c r="B369" s="55"/>
      <c r="C369" s="55"/>
      <c r="D369" s="56"/>
    </row>
    <row r="370" spans="1:4" s="41" customFormat="1" ht="19.5" customHeight="1">
      <c r="A370" s="55"/>
      <c r="B370" s="55"/>
      <c r="C370" s="55"/>
      <c r="D370" s="56"/>
    </row>
    <row r="371" spans="1:4" s="41" customFormat="1" ht="19.5" customHeight="1">
      <c r="A371" s="55"/>
      <c r="B371" s="55"/>
      <c r="C371" s="55"/>
      <c r="D371" s="56"/>
    </row>
    <row r="372" spans="1:4" s="41" customFormat="1" ht="19.5" customHeight="1">
      <c r="A372" s="55"/>
      <c r="B372" s="55"/>
      <c r="C372" s="55"/>
      <c r="D372" s="56"/>
    </row>
    <row r="373" spans="1:4" s="41" customFormat="1" ht="19.5" customHeight="1">
      <c r="A373" s="55"/>
      <c r="B373" s="55"/>
      <c r="C373" s="55"/>
      <c r="D373" s="56"/>
    </row>
    <row r="374" spans="1:4" s="41" customFormat="1" ht="19.5" customHeight="1">
      <c r="A374" s="55"/>
      <c r="B374" s="55"/>
      <c r="C374" s="55"/>
      <c r="D374" s="56"/>
    </row>
    <row r="375" spans="1:4" s="41" customFormat="1" ht="19.5" customHeight="1">
      <c r="A375" s="55"/>
      <c r="B375" s="55"/>
      <c r="C375" s="55"/>
      <c r="D375" s="56"/>
    </row>
    <row r="376" spans="1:4" s="41" customFormat="1" ht="19.5" customHeight="1">
      <c r="A376" s="55"/>
      <c r="B376" s="55"/>
      <c r="C376" s="55"/>
      <c r="D376" s="56"/>
    </row>
    <row r="377" spans="1:4" s="41" customFormat="1" ht="19.5" customHeight="1">
      <c r="A377" s="55"/>
      <c r="B377" s="55"/>
      <c r="C377" s="55"/>
      <c r="D377" s="56"/>
    </row>
    <row r="378" spans="1:4" s="41" customFormat="1" ht="19.5" customHeight="1">
      <c r="A378" s="55"/>
      <c r="B378" s="55"/>
      <c r="C378" s="55"/>
      <c r="D378" s="56"/>
    </row>
    <row r="379" spans="1:4" s="41" customFormat="1" ht="19.5" customHeight="1">
      <c r="A379" s="55"/>
      <c r="B379" s="55"/>
      <c r="C379" s="55"/>
      <c r="D379" s="56"/>
    </row>
    <row r="380" spans="1:4" s="41" customFormat="1" ht="19.5" customHeight="1">
      <c r="A380" s="55"/>
      <c r="B380" s="55"/>
      <c r="C380" s="55"/>
      <c r="D380" s="56"/>
    </row>
    <row r="381" spans="1:4" s="41" customFormat="1" ht="19.5" customHeight="1">
      <c r="A381" s="55"/>
      <c r="B381" s="55"/>
      <c r="C381" s="55"/>
      <c r="D381" s="56"/>
    </row>
    <row r="382" spans="1:4" s="41" customFormat="1" ht="19.5" customHeight="1">
      <c r="A382" s="55"/>
      <c r="B382" s="55"/>
      <c r="C382" s="55"/>
      <c r="D382" s="56"/>
    </row>
    <row r="383" spans="1:4" s="41" customFormat="1" ht="19.5" customHeight="1">
      <c r="A383" s="55"/>
      <c r="B383" s="55"/>
      <c r="C383" s="55"/>
      <c r="D383" s="56"/>
    </row>
    <row r="384" spans="1:4" s="41" customFormat="1" ht="19.5" customHeight="1">
      <c r="A384" s="55"/>
      <c r="B384" s="55"/>
      <c r="C384" s="55"/>
      <c r="D384" s="56"/>
    </row>
    <row r="385" spans="1:4" s="41" customFormat="1" ht="19.5" customHeight="1">
      <c r="A385" s="55"/>
      <c r="B385" s="55"/>
      <c r="C385" s="55"/>
      <c r="D385" s="56"/>
    </row>
    <row r="386" spans="1:4" s="41" customFormat="1" ht="19.5" customHeight="1">
      <c r="A386" s="55"/>
      <c r="B386" s="55"/>
      <c r="C386" s="55"/>
      <c r="D386" s="56"/>
    </row>
    <row r="387" spans="1:4" s="41" customFormat="1" ht="19.5" customHeight="1">
      <c r="A387" s="55"/>
      <c r="B387" s="55"/>
      <c r="C387" s="55"/>
      <c r="D387" s="56"/>
    </row>
    <row r="388" spans="1:4" s="41" customFormat="1" ht="19.5" customHeight="1">
      <c r="A388" s="55"/>
      <c r="B388" s="55"/>
      <c r="C388" s="55"/>
      <c r="D388" s="56"/>
    </row>
    <row r="389" spans="1:4" s="41" customFormat="1" ht="19.5" customHeight="1">
      <c r="A389" s="55"/>
      <c r="B389" s="55"/>
      <c r="C389" s="55"/>
      <c r="D389" s="56"/>
    </row>
    <row r="390" spans="1:4" s="41" customFormat="1" ht="19.5" customHeight="1">
      <c r="A390" s="55"/>
      <c r="B390" s="55"/>
      <c r="C390" s="55"/>
      <c r="D390" s="56"/>
    </row>
    <row r="391" spans="1:4" s="41" customFormat="1" ht="19.5" customHeight="1">
      <c r="A391" s="55"/>
      <c r="B391" s="55"/>
      <c r="C391" s="55"/>
      <c r="D391" s="56"/>
    </row>
    <row r="392" spans="1:4" s="41" customFormat="1" ht="19.5" customHeight="1">
      <c r="A392" s="55"/>
      <c r="B392" s="55"/>
      <c r="C392" s="55"/>
      <c r="D392" s="56"/>
    </row>
    <row r="393" spans="1:4" s="41" customFormat="1" ht="19.5" customHeight="1">
      <c r="A393" s="55"/>
      <c r="B393" s="55"/>
      <c r="C393" s="55"/>
      <c r="D393" s="56"/>
    </row>
    <row r="394" spans="1:4" s="41" customFormat="1" ht="19.5" customHeight="1">
      <c r="A394" s="55"/>
      <c r="B394" s="55"/>
      <c r="C394" s="55"/>
      <c r="D394" s="56"/>
    </row>
    <row r="395" spans="1:4" s="41" customFormat="1" ht="19.5" customHeight="1">
      <c r="A395" s="55"/>
      <c r="B395" s="55"/>
      <c r="C395" s="55"/>
      <c r="D395" s="56"/>
    </row>
    <row r="396" spans="1:4" s="41" customFormat="1" ht="19.5" customHeight="1">
      <c r="A396" s="55"/>
      <c r="B396" s="55"/>
      <c r="C396" s="55"/>
      <c r="D396" s="56"/>
    </row>
    <row r="397" spans="1:4" s="41" customFormat="1" ht="19.5" customHeight="1">
      <c r="A397" s="55"/>
      <c r="B397" s="55"/>
      <c r="C397" s="55"/>
      <c r="D397" s="56"/>
    </row>
    <row r="398" spans="1:4" s="41" customFormat="1" ht="19.5" customHeight="1">
      <c r="A398" s="55"/>
      <c r="B398" s="55"/>
      <c r="C398" s="55"/>
      <c r="D398" s="56"/>
    </row>
    <row r="399" spans="1:4" s="41" customFormat="1" ht="19.5" customHeight="1">
      <c r="A399" s="55"/>
      <c r="B399" s="55"/>
      <c r="C399" s="55"/>
      <c r="D399" s="56"/>
    </row>
    <row r="400" spans="1:4" s="41" customFormat="1" ht="19.5" customHeight="1">
      <c r="A400" s="55"/>
      <c r="B400" s="55"/>
      <c r="C400" s="55"/>
      <c r="D400" s="56"/>
    </row>
    <row r="401" spans="1:4" s="41" customFormat="1" ht="19.5" customHeight="1">
      <c r="A401" s="55"/>
      <c r="B401" s="55"/>
      <c r="C401" s="55"/>
      <c r="D401" s="56"/>
    </row>
    <row r="402" spans="1:4" s="41" customFormat="1" ht="19.5" customHeight="1">
      <c r="A402" s="55"/>
      <c r="B402" s="55"/>
      <c r="C402" s="55"/>
      <c r="D402" s="56"/>
    </row>
    <row r="403" spans="1:4" s="41" customFormat="1" ht="19.5" customHeight="1">
      <c r="A403" s="55"/>
      <c r="B403" s="55"/>
      <c r="C403" s="55"/>
      <c r="D403" s="56"/>
    </row>
    <row r="404" spans="1:4" s="41" customFormat="1" ht="19.5" customHeight="1">
      <c r="A404" s="55"/>
      <c r="B404" s="55"/>
      <c r="C404" s="55"/>
      <c r="D404" s="56"/>
    </row>
    <row r="405" spans="1:4" s="41" customFormat="1" ht="19.5" customHeight="1">
      <c r="A405" s="55"/>
      <c r="B405" s="55"/>
      <c r="C405" s="55"/>
      <c r="D405" s="56"/>
    </row>
    <row r="406" spans="1:4" s="41" customFormat="1" ht="19.5" customHeight="1">
      <c r="A406" s="55"/>
      <c r="B406" s="55"/>
      <c r="C406" s="55"/>
      <c r="D406" s="56"/>
    </row>
    <row r="407" spans="1:4" s="41" customFormat="1" ht="19.5" customHeight="1">
      <c r="A407" s="55"/>
      <c r="B407" s="55"/>
      <c r="C407" s="55"/>
      <c r="D407" s="56"/>
    </row>
    <row r="408" spans="1:4" s="41" customFormat="1" ht="19.5" customHeight="1">
      <c r="A408" s="55"/>
      <c r="B408" s="55"/>
      <c r="C408" s="55"/>
      <c r="D408" s="56"/>
    </row>
    <row r="409" spans="1:4" s="41" customFormat="1" ht="19.5" customHeight="1">
      <c r="A409" s="55"/>
      <c r="B409" s="55"/>
      <c r="C409" s="55"/>
      <c r="D409" s="56"/>
    </row>
    <row r="410" spans="1:4" s="41" customFormat="1" ht="19.5" customHeight="1">
      <c r="A410" s="55"/>
      <c r="B410" s="55"/>
      <c r="C410" s="55"/>
      <c r="D410" s="56"/>
    </row>
    <row r="411" spans="1:4" s="41" customFormat="1" ht="19.5" customHeight="1">
      <c r="A411" s="55"/>
      <c r="B411" s="55"/>
      <c r="C411" s="55"/>
      <c r="D411" s="56"/>
    </row>
    <row r="412" spans="1:4" s="41" customFormat="1" ht="19.5" customHeight="1">
      <c r="A412" s="55"/>
      <c r="B412" s="55"/>
      <c r="C412" s="55"/>
      <c r="D412" s="56"/>
    </row>
    <row r="413" spans="1:4" s="41" customFormat="1" ht="19.5" customHeight="1">
      <c r="A413" s="55"/>
      <c r="B413" s="55"/>
      <c r="C413" s="55"/>
      <c r="D413" s="56"/>
    </row>
    <row r="414" spans="1:4" s="41" customFormat="1" ht="19.5" customHeight="1">
      <c r="A414" s="55"/>
      <c r="B414" s="55"/>
      <c r="C414" s="55"/>
      <c r="D414" s="56"/>
    </row>
    <row r="415" spans="1:4" s="41" customFormat="1" ht="19.5" customHeight="1">
      <c r="A415" s="55"/>
      <c r="B415" s="55"/>
      <c r="C415" s="55"/>
      <c r="D415" s="56"/>
    </row>
    <row r="416" spans="1:4" s="41" customFormat="1" ht="19.5" customHeight="1">
      <c r="A416" s="55"/>
      <c r="B416" s="55"/>
      <c r="C416" s="55"/>
      <c r="D416" s="56"/>
    </row>
    <row r="417" spans="1:4" s="41" customFormat="1" ht="19.5" customHeight="1">
      <c r="A417" s="55"/>
      <c r="B417" s="55"/>
      <c r="C417" s="55"/>
      <c r="D417" s="56"/>
    </row>
    <row r="418" spans="1:4" s="41" customFormat="1" ht="19.5" customHeight="1">
      <c r="A418" s="55"/>
      <c r="B418" s="55"/>
      <c r="C418" s="55"/>
      <c r="D418" s="56"/>
    </row>
    <row r="419" spans="1:4" s="41" customFormat="1" ht="19.5" customHeight="1">
      <c r="A419" s="55"/>
      <c r="B419" s="55"/>
      <c r="C419" s="55"/>
      <c r="D419" s="56"/>
    </row>
    <row r="420" spans="1:4" s="41" customFormat="1" ht="19.5" customHeight="1">
      <c r="A420" s="55"/>
      <c r="B420" s="55"/>
      <c r="C420" s="55"/>
      <c r="D420" s="56"/>
    </row>
    <row r="421" spans="1:4" s="41" customFormat="1" ht="19.5" customHeight="1">
      <c r="A421" s="55"/>
      <c r="B421" s="55"/>
      <c r="C421" s="55"/>
      <c r="D421" s="56"/>
    </row>
    <row r="422" spans="1:4" s="41" customFormat="1" ht="19.5" customHeight="1">
      <c r="A422" s="55"/>
      <c r="B422" s="55"/>
      <c r="C422" s="55"/>
      <c r="D422" s="56"/>
    </row>
    <row r="423" spans="1:4" s="41" customFormat="1" ht="19.5" customHeight="1">
      <c r="A423" s="55"/>
      <c r="B423" s="55"/>
      <c r="C423" s="55"/>
      <c r="D423" s="56"/>
    </row>
    <row r="424" spans="1:4" s="41" customFormat="1" ht="19.5" customHeight="1">
      <c r="A424" s="55"/>
      <c r="B424" s="55"/>
      <c r="C424" s="55"/>
      <c r="D424" s="56"/>
    </row>
    <row r="425" spans="1:4" s="41" customFormat="1" ht="19.5" customHeight="1">
      <c r="A425" s="55"/>
      <c r="B425" s="55"/>
      <c r="C425" s="55"/>
      <c r="D425" s="56"/>
    </row>
    <row r="426" spans="1:4" s="41" customFormat="1" ht="19.5" customHeight="1">
      <c r="A426" s="55"/>
      <c r="B426" s="55"/>
      <c r="C426" s="55"/>
      <c r="D426" s="56"/>
    </row>
    <row r="427" spans="1:4" s="41" customFormat="1" ht="19.5" customHeight="1">
      <c r="A427" s="55"/>
      <c r="B427" s="55"/>
      <c r="C427" s="55"/>
      <c r="D427" s="56"/>
    </row>
    <row r="428" spans="1:4" s="41" customFormat="1" ht="19.5" customHeight="1">
      <c r="A428" s="55"/>
      <c r="B428" s="55"/>
      <c r="C428" s="55"/>
      <c r="D428" s="56"/>
    </row>
    <row r="429" spans="1:4" s="41" customFormat="1" ht="19.5" customHeight="1">
      <c r="A429" s="55"/>
      <c r="B429" s="55"/>
      <c r="C429" s="55"/>
      <c r="D429" s="56"/>
    </row>
    <row r="430" spans="1:4" s="41" customFormat="1" ht="19.5" customHeight="1">
      <c r="A430" s="55"/>
      <c r="B430" s="55"/>
      <c r="C430" s="55"/>
      <c r="D430" s="56"/>
    </row>
    <row r="431" spans="1:4" s="41" customFormat="1" ht="19.5" customHeight="1">
      <c r="A431" s="55"/>
      <c r="B431" s="55"/>
      <c r="C431" s="55"/>
      <c r="D431" s="56"/>
    </row>
    <row r="432" spans="1:4" s="41" customFormat="1" ht="19.5" customHeight="1">
      <c r="A432" s="55"/>
      <c r="B432" s="55"/>
      <c r="C432" s="55"/>
      <c r="D432" s="56"/>
    </row>
    <row r="433" spans="1:4" s="41" customFormat="1" ht="19.5" customHeight="1">
      <c r="A433" s="55"/>
      <c r="B433" s="55"/>
      <c r="C433" s="55"/>
      <c r="D433" s="56"/>
    </row>
    <row r="434" spans="1:4" s="41" customFormat="1" ht="19.5" customHeight="1">
      <c r="A434" s="55"/>
      <c r="B434" s="55"/>
      <c r="C434" s="55"/>
      <c r="D434" s="56"/>
    </row>
    <row r="435" spans="1:4" s="41" customFormat="1" ht="19.5" customHeight="1">
      <c r="A435" s="55"/>
      <c r="B435" s="55"/>
      <c r="C435" s="55"/>
      <c r="D435" s="56"/>
    </row>
    <row r="436" spans="1:4" s="41" customFormat="1" ht="19.5" customHeight="1">
      <c r="A436" s="55"/>
      <c r="B436" s="55"/>
      <c r="C436" s="55"/>
      <c r="D436" s="56"/>
    </row>
    <row r="437" spans="1:4" s="41" customFormat="1" ht="19.5" customHeight="1">
      <c r="A437" s="55"/>
      <c r="B437" s="55"/>
      <c r="C437" s="55"/>
      <c r="D437" s="56"/>
    </row>
    <row r="438" spans="1:4" s="41" customFormat="1" ht="19.5" customHeight="1">
      <c r="A438" s="55"/>
      <c r="B438" s="55"/>
      <c r="C438" s="55"/>
      <c r="D438" s="56"/>
    </row>
    <row r="439" spans="1:4" s="41" customFormat="1" ht="19.5" customHeight="1">
      <c r="A439" s="55"/>
      <c r="B439" s="55"/>
      <c r="C439" s="55"/>
      <c r="D439" s="56"/>
    </row>
    <row r="440" spans="1:4" s="41" customFormat="1" ht="19.5" customHeight="1">
      <c r="A440" s="55"/>
      <c r="B440" s="55"/>
      <c r="C440" s="55"/>
      <c r="D440" s="56"/>
    </row>
    <row r="441" spans="1:4" s="41" customFormat="1" ht="19.5" customHeight="1">
      <c r="A441" s="55"/>
      <c r="B441" s="55"/>
      <c r="C441" s="55"/>
      <c r="D441" s="56"/>
    </row>
    <row r="442" spans="1:4" s="41" customFormat="1" ht="19.5" customHeight="1">
      <c r="A442" s="55"/>
      <c r="B442" s="55"/>
      <c r="C442" s="55"/>
      <c r="D442" s="56"/>
    </row>
    <row r="443" spans="1:4" s="41" customFormat="1" ht="19.5" customHeight="1">
      <c r="A443" s="55"/>
      <c r="B443" s="55"/>
      <c r="C443" s="55"/>
      <c r="D443" s="56"/>
    </row>
    <row r="444" spans="1:4" s="41" customFormat="1" ht="19.5" customHeight="1">
      <c r="A444" s="55"/>
      <c r="B444" s="55"/>
      <c r="C444" s="55"/>
      <c r="D444" s="56"/>
    </row>
    <row r="445" spans="1:4" s="41" customFormat="1" ht="19.5" customHeight="1">
      <c r="A445" s="55"/>
      <c r="B445" s="55"/>
      <c r="C445" s="55"/>
      <c r="D445" s="56"/>
    </row>
    <row r="446" spans="1:4" s="41" customFormat="1" ht="19.5" customHeight="1">
      <c r="A446" s="55"/>
      <c r="B446" s="55"/>
      <c r="C446" s="55"/>
      <c r="D446" s="56"/>
    </row>
    <row r="447" spans="1:4" s="41" customFormat="1" ht="19.5" customHeight="1">
      <c r="A447" s="55"/>
      <c r="B447" s="55"/>
      <c r="C447" s="55"/>
      <c r="D447" s="56"/>
    </row>
    <row r="448" spans="1:4" s="41" customFormat="1" ht="19.5" customHeight="1">
      <c r="A448" s="55"/>
      <c r="B448" s="55"/>
      <c r="C448" s="55"/>
      <c r="D448" s="56"/>
    </row>
    <row r="449" spans="1:4" s="41" customFormat="1" ht="19.5" customHeight="1">
      <c r="A449" s="55"/>
      <c r="B449" s="55"/>
      <c r="C449" s="55"/>
      <c r="D449" s="56"/>
    </row>
    <row r="450" spans="1:4" s="41" customFormat="1" ht="19.5" customHeight="1">
      <c r="A450" s="55"/>
      <c r="B450" s="55"/>
      <c r="C450" s="55"/>
      <c r="D450" s="56"/>
    </row>
    <row r="451" spans="1:4" s="41" customFormat="1" ht="19.5" customHeight="1">
      <c r="A451" s="55"/>
      <c r="B451" s="55"/>
      <c r="C451" s="55"/>
      <c r="D451" s="56"/>
    </row>
    <row r="452" spans="1:4" s="41" customFormat="1" ht="19.5" customHeight="1">
      <c r="A452" s="55"/>
      <c r="B452" s="55"/>
      <c r="C452" s="55"/>
      <c r="D452" s="56"/>
    </row>
    <row r="453" spans="1:4" s="41" customFormat="1" ht="19.5" customHeight="1">
      <c r="A453" s="55"/>
      <c r="B453" s="55"/>
      <c r="C453" s="55"/>
      <c r="D453" s="56"/>
    </row>
    <row r="454" spans="1:4" s="41" customFormat="1" ht="19.5" customHeight="1">
      <c r="A454" s="55"/>
      <c r="B454" s="55"/>
      <c r="C454" s="55"/>
      <c r="D454" s="56"/>
    </row>
    <row r="455" spans="1:4" s="41" customFormat="1" ht="19.5" customHeight="1">
      <c r="A455" s="55"/>
      <c r="B455" s="55"/>
      <c r="C455" s="55"/>
      <c r="D455" s="56"/>
    </row>
    <row r="456" spans="1:4" s="41" customFormat="1" ht="19.5" customHeight="1">
      <c r="A456" s="55"/>
      <c r="B456" s="55"/>
      <c r="C456" s="55"/>
      <c r="D456" s="56"/>
    </row>
    <row r="457" spans="1:4" s="41" customFormat="1" ht="19.5" customHeight="1">
      <c r="A457" s="55"/>
      <c r="B457" s="55"/>
      <c r="C457" s="55"/>
      <c r="D457" s="56"/>
    </row>
    <row r="458" spans="1:4" s="41" customFormat="1" ht="19.5" customHeight="1">
      <c r="A458" s="55"/>
      <c r="B458" s="55"/>
      <c r="C458" s="55"/>
      <c r="D458" s="56"/>
    </row>
    <row r="459" spans="1:4" s="41" customFormat="1" ht="19.5" customHeight="1">
      <c r="A459" s="55"/>
      <c r="B459" s="55"/>
      <c r="C459" s="55"/>
      <c r="D459" s="56"/>
    </row>
    <row r="460" spans="1:4" s="41" customFormat="1" ht="19.5" customHeight="1">
      <c r="A460" s="55"/>
      <c r="B460" s="55"/>
      <c r="C460" s="55"/>
      <c r="D460" s="56"/>
    </row>
    <row r="461" spans="1:4" s="41" customFormat="1" ht="19.5" customHeight="1">
      <c r="A461" s="55"/>
      <c r="B461" s="55"/>
      <c r="C461" s="55"/>
      <c r="D461" s="56"/>
    </row>
    <row r="462" spans="1:4" s="41" customFormat="1" ht="19.5" customHeight="1">
      <c r="A462" s="55"/>
      <c r="B462" s="55"/>
      <c r="C462" s="55"/>
      <c r="D462" s="56"/>
    </row>
    <row r="463" spans="1:4" s="41" customFormat="1" ht="19.5" customHeight="1">
      <c r="A463" s="55"/>
      <c r="B463" s="55"/>
      <c r="C463" s="55"/>
      <c r="D463" s="56"/>
    </row>
    <row r="464" spans="1:4" s="41" customFormat="1" ht="19.5" customHeight="1">
      <c r="A464" s="55"/>
      <c r="B464" s="55"/>
      <c r="C464" s="55"/>
      <c r="D464" s="56"/>
    </row>
    <row r="465" spans="1:4" s="41" customFormat="1" ht="19.5" customHeight="1">
      <c r="A465" s="55"/>
      <c r="B465" s="55"/>
      <c r="C465" s="55"/>
      <c r="D465" s="56"/>
    </row>
    <row r="466" spans="1:4" s="41" customFormat="1" ht="19.5" customHeight="1">
      <c r="A466" s="55"/>
      <c r="B466" s="55"/>
      <c r="C466" s="55"/>
      <c r="D466" s="56"/>
    </row>
    <row r="467" spans="1:4" s="41" customFormat="1" ht="19.5" customHeight="1">
      <c r="A467" s="55"/>
      <c r="B467" s="55"/>
      <c r="C467" s="55"/>
      <c r="D467" s="56"/>
    </row>
    <row r="468" spans="1:4" s="41" customFormat="1" ht="19.5" customHeight="1">
      <c r="A468" s="55"/>
      <c r="B468" s="55"/>
      <c r="C468" s="55"/>
      <c r="D468" s="56"/>
    </row>
    <row r="469" spans="1:4" s="41" customFormat="1" ht="19.5" customHeight="1">
      <c r="A469" s="55"/>
      <c r="B469" s="55"/>
      <c r="C469" s="55"/>
      <c r="D469" s="56"/>
    </row>
    <row r="470" spans="1:4" s="41" customFormat="1" ht="19.5" customHeight="1">
      <c r="A470" s="55"/>
      <c r="B470" s="55"/>
      <c r="C470" s="55"/>
      <c r="D470" s="56"/>
    </row>
    <row r="471" spans="1:4" s="41" customFormat="1" ht="19.5" customHeight="1">
      <c r="A471" s="55"/>
      <c r="B471" s="55"/>
      <c r="C471" s="55"/>
      <c r="D471" s="56"/>
    </row>
    <row r="472" spans="1:4" s="41" customFormat="1" ht="19.5" customHeight="1">
      <c r="A472" s="55"/>
      <c r="B472" s="55"/>
      <c r="C472" s="55"/>
      <c r="D472" s="56"/>
    </row>
    <row r="473" spans="1:4" s="41" customFormat="1" ht="19.5" customHeight="1">
      <c r="A473" s="55"/>
      <c r="B473" s="55"/>
      <c r="C473" s="55"/>
      <c r="D473" s="56"/>
    </row>
    <row r="474" spans="1:4" s="41" customFormat="1" ht="19.5" customHeight="1">
      <c r="A474" s="55"/>
      <c r="B474" s="55"/>
      <c r="C474" s="55"/>
      <c r="D474" s="56"/>
    </row>
    <row r="475" spans="1:4" s="41" customFormat="1" ht="19.5" customHeight="1">
      <c r="A475" s="55"/>
      <c r="B475" s="55"/>
      <c r="C475" s="55"/>
      <c r="D475" s="56"/>
    </row>
    <row r="476" spans="1:4" s="41" customFormat="1" ht="19.5" customHeight="1">
      <c r="A476" s="55"/>
      <c r="B476" s="55"/>
      <c r="C476" s="55"/>
      <c r="D476" s="56"/>
    </row>
    <row r="477" spans="1:4" s="41" customFormat="1" ht="19.5" customHeight="1">
      <c r="A477" s="55"/>
      <c r="B477" s="55"/>
      <c r="C477" s="55"/>
      <c r="D477" s="56"/>
    </row>
    <row r="478" spans="1:4" s="41" customFormat="1" ht="19.5" customHeight="1">
      <c r="A478" s="55"/>
      <c r="B478" s="55"/>
      <c r="C478" s="55"/>
      <c r="D478" s="56"/>
    </row>
    <row r="479" spans="1:4" s="41" customFormat="1" ht="19.5" customHeight="1">
      <c r="A479" s="55"/>
      <c r="B479" s="55"/>
      <c r="C479" s="55"/>
      <c r="D479" s="56"/>
    </row>
    <row r="480" spans="1:4" s="41" customFormat="1" ht="19.5" customHeight="1">
      <c r="A480" s="55"/>
      <c r="B480" s="55"/>
      <c r="C480" s="55"/>
      <c r="D480" s="56"/>
    </row>
    <row r="481" spans="1:4" s="41" customFormat="1" ht="19.5" customHeight="1">
      <c r="A481" s="55"/>
      <c r="B481" s="55"/>
      <c r="C481" s="55"/>
      <c r="D481" s="56"/>
    </row>
    <row r="482" spans="1:4" s="41" customFormat="1" ht="19.5" customHeight="1">
      <c r="A482" s="55"/>
      <c r="B482" s="55"/>
      <c r="C482" s="55"/>
      <c r="D482" s="56"/>
    </row>
    <row r="483" spans="1:4" s="41" customFormat="1" ht="19.5" customHeight="1">
      <c r="A483" s="55"/>
      <c r="B483" s="55"/>
      <c r="C483" s="55"/>
      <c r="D483" s="56"/>
    </row>
    <row r="484" spans="1:4" s="41" customFormat="1" ht="19.5" customHeight="1">
      <c r="A484" s="55"/>
      <c r="B484" s="55"/>
      <c r="C484" s="55"/>
      <c r="D484" s="56"/>
    </row>
    <row r="485" spans="1:4" s="41" customFormat="1" ht="19.5" customHeight="1">
      <c r="A485" s="55"/>
      <c r="B485" s="55"/>
      <c r="C485" s="55"/>
      <c r="D485" s="56"/>
    </row>
    <row r="486" spans="1:4" s="41" customFormat="1" ht="19.5" customHeight="1">
      <c r="A486" s="55"/>
      <c r="B486" s="55"/>
      <c r="C486" s="55"/>
      <c r="D486" s="56"/>
    </row>
    <row r="487" spans="1:4" s="41" customFormat="1" ht="19.5" customHeight="1">
      <c r="A487" s="55"/>
      <c r="B487" s="55"/>
      <c r="C487" s="55"/>
      <c r="D487" s="56"/>
    </row>
    <row r="488" spans="1:4" s="41" customFormat="1" ht="19.5" customHeight="1">
      <c r="A488" s="55"/>
      <c r="B488" s="55"/>
      <c r="C488" s="55"/>
      <c r="D488" s="56"/>
    </row>
    <row r="489" spans="1:4" s="41" customFormat="1" ht="19.5" customHeight="1">
      <c r="A489" s="55"/>
      <c r="B489" s="55"/>
      <c r="C489" s="55"/>
      <c r="D489" s="56"/>
    </row>
    <row r="490" spans="1:4" s="41" customFormat="1" ht="19.5" customHeight="1">
      <c r="A490" s="55"/>
      <c r="B490" s="55"/>
      <c r="C490" s="55"/>
      <c r="D490" s="56"/>
    </row>
    <row r="491" spans="1:4" s="41" customFormat="1" ht="19.5" customHeight="1">
      <c r="A491" s="55"/>
      <c r="B491" s="55"/>
      <c r="C491" s="55"/>
      <c r="D491" s="56"/>
    </row>
    <row r="492" spans="1:4" s="41" customFormat="1" ht="19.5" customHeight="1">
      <c r="A492" s="55"/>
      <c r="B492" s="55"/>
      <c r="C492" s="55"/>
      <c r="D492" s="56"/>
    </row>
    <row r="493" spans="1:4" s="41" customFormat="1" ht="19.5" customHeight="1">
      <c r="A493" s="55"/>
      <c r="B493" s="55"/>
      <c r="C493" s="55"/>
      <c r="D493" s="56"/>
    </row>
    <row r="494" spans="1:4" s="41" customFormat="1" ht="19.5" customHeight="1">
      <c r="A494" s="55"/>
      <c r="B494" s="55"/>
      <c r="C494" s="55"/>
      <c r="D494" s="56"/>
    </row>
    <row r="495" spans="1:4" s="41" customFormat="1" ht="19.5" customHeight="1">
      <c r="A495" s="55"/>
      <c r="B495" s="55"/>
      <c r="C495" s="55"/>
      <c r="D495" s="56"/>
    </row>
    <row r="496" spans="1:4" s="41" customFormat="1" ht="19.5" customHeight="1">
      <c r="A496" s="55"/>
      <c r="B496" s="55"/>
      <c r="C496" s="55"/>
      <c r="D496" s="56"/>
    </row>
    <row r="497" spans="1:4" s="41" customFormat="1" ht="19.5" customHeight="1">
      <c r="A497" s="55"/>
      <c r="B497" s="55"/>
      <c r="C497" s="55"/>
      <c r="D497" s="56"/>
    </row>
    <row r="498" spans="1:4" s="41" customFormat="1" ht="19.5" customHeight="1">
      <c r="A498" s="55"/>
      <c r="B498" s="55"/>
      <c r="C498" s="55"/>
      <c r="D498" s="56"/>
    </row>
    <row r="499" spans="1:4" s="41" customFormat="1" ht="19.5" customHeight="1">
      <c r="A499" s="55"/>
      <c r="B499" s="55"/>
      <c r="C499" s="55"/>
      <c r="D499" s="56"/>
    </row>
    <row r="500" spans="1:4" s="41" customFormat="1" ht="19.5" customHeight="1">
      <c r="A500" s="55"/>
      <c r="B500" s="55"/>
      <c r="C500" s="55"/>
      <c r="D500" s="56"/>
    </row>
    <row r="501" spans="1:4" s="41" customFormat="1" ht="19.5" customHeight="1">
      <c r="A501" s="55"/>
      <c r="B501" s="55"/>
      <c r="C501" s="55"/>
      <c r="D501" s="56"/>
    </row>
    <row r="502" spans="1:4" s="41" customFormat="1" ht="19.5" customHeight="1">
      <c r="A502" s="55"/>
      <c r="B502" s="55"/>
      <c r="C502" s="55"/>
      <c r="D502" s="56"/>
    </row>
    <row r="503" spans="1:4" s="41" customFormat="1" ht="19.5" customHeight="1">
      <c r="A503" s="55"/>
      <c r="B503" s="55"/>
      <c r="C503" s="55"/>
      <c r="D503" s="56"/>
    </row>
    <row r="504" spans="1:4" s="41" customFormat="1" ht="19.5" customHeight="1">
      <c r="A504" s="55"/>
      <c r="B504" s="55"/>
      <c r="C504" s="55"/>
      <c r="D504" s="56"/>
    </row>
    <row r="505" spans="1:4" s="41" customFormat="1" ht="19.5" customHeight="1">
      <c r="A505" s="55"/>
      <c r="B505" s="55"/>
      <c r="C505" s="55"/>
      <c r="D505" s="56"/>
    </row>
    <row r="506" spans="1:4" s="41" customFormat="1" ht="19.5" customHeight="1">
      <c r="A506" s="55"/>
      <c r="B506" s="55"/>
      <c r="C506" s="55"/>
      <c r="D506" s="56"/>
    </row>
    <row r="507" spans="1:4" s="41" customFormat="1" ht="19.5" customHeight="1">
      <c r="A507" s="55"/>
      <c r="B507" s="55"/>
      <c r="C507" s="55"/>
      <c r="D507" s="56"/>
    </row>
    <row r="508" spans="1:4" s="41" customFormat="1" ht="19.5" customHeight="1">
      <c r="A508" s="55"/>
      <c r="B508" s="55"/>
      <c r="C508" s="55"/>
      <c r="D508" s="56"/>
    </row>
    <row r="509" spans="1:4" s="41" customFormat="1" ht="19.5" customHeight="1">
      <c r="A509" s="55"/>
      <c r="B509" s="55"/>
      <c r="C509" s="55"/>
      <c r="D509" s="56"/>
    </row>
    <row r="510" spans="1:4" s="41" customFormat="1" ht="19.5" customHeight="1">
      <c r="A510" s="55"/>
      <c r="B510" s="55"/>
      <c r="C510" s="55"/>
      <c r="D510" s="56"/>
    </row>
    <row r="511" spans="1:4" s="41" customFormat="1" ht="19.5" customHeight="1">
      <c r="A511" s="55"/>
      <c r="B511" s="55"/>
      <c r="C511" s="55"/>
      <c r="D511" s="56"/>
    </row>
    <row r="512" spans="1:4" s="41" customFormat="1" ht="19.5" customHeight="1">
      <c r="A512" s="55"/>
      <c r="B512" s="55"/>
      <c r="C512" s="55"/>
      <c r="D512" s="56"/>
    </row>
    <row r="513" spans="1:4" s="41" customFormat="1" ht="19.5" customHeight="1">
      <c r="A513" s="55"/>
      <c r="B513" s="55"/>
      <c r="C513" s="55"/>
      <c r="D513" s="56"/>
    </row>
    <row r="514" spans="1:4" s="41" customFormat="1" ht="19.5" customHeight="1">
      <c r="A514" s="55"/>
      <c r="B514" s="55"/>
      <c r="C514" s="55"/>
      <c r="D514" s="56"/>
    </row>
    <row r="515" spans="1:4" s="41" customFormat="1" ht="19.5" customHeight="1">
      <c r="A515" s="55"/>
      <c r="B515" s="55"/>
      <c r="C515" s="55"/>
      <c r="D515" s="56"/>
    </row>
    <row r="516" spans="1:4" s="41" customFormat="1" ht="19.5" customHeight="1">
      <c r="A516" s="55"/>
      <c r="B516" s="55"/>
      <c r="C516" s="55"/>
      <c r="D516" s="56"/>
    </row>
    <row r="517" spans="1:4" s="41" customFormat="1" ht="19.5" customHeight="1">
      <c r="A517" s="55"/>
      <c r="B517" s="55"/>
      <c r="C517" s="55"/>
      <c r="D517" s="56"/>
    </row>
    <row r="518" spans="1:4" s="41" customFormat="1" ht="19.5" customHeight="1">
      <c r="A518" s="55"/>
      <c r="B518" s="55"/>
      <c r="C518" s="55"/>
      <c r="D518" s="56"/>
    </row>
    <row r="519" spans="1:4" s="41" customFormat="1" ht="19.5" customHeight="1">
      <c r="A519" s="55"/>
      <c r="B519" s="55"/>
      <c r="C519" s="55"/>
      <c r="D519" s="56"/>
    </row>
    <row r="520" spans="1:4" s="41" customFormat="1" ht="19.5" customHeight="1">
      <c r="A520" s="55"/>
      <c r="B520" s="55"/>
      <c r="C520" s="55"/>
      <c r="D520" s="56"/>
    </row>
    <row r="521" spans="1:4" s="41" customFormat="1" ht="19.5" customHeight="1">
      <c r="A521" s="55"/>
      <c r="B521" s="55"/>
      <c r="C521" s="55"/>
      <c r="D521" s="56"/>
    </row>
    <row r="522" spans="1:4" s="41" customFormat="1" ht="19.5" customHeight="1">
      <c r="A522" s="55"/>
      <c r="B522" s="55"/>
      <c r="C522" s="55"/>
      <c r="D522" s="56"/>
    </row>
    <row r="523" spans="1:4" s="41" customFormat="1" ht="19.5" customHeight="1">
      <c r="A523" s="55"/>
      <c r="B523" s="55"/>
      <c r="C523" s="55"/>
      <c r="D523" s="56"/>
    </row>
    <row r="524" spans="1:4" s="41" customFormat="1" ht="19.5" customHeight="1">
      <c r="A524" s="55"/>
      <c r="B524" s="55"/>
      <c r="C524" s="55"/>
      <c r="D524" s="56"/>
    </row>
    <row r="525" spans="1:4" s="41" customFormat="1" ht="19.5" customHeight="1">
      <c r="A525" s="55"/>
      <c r="B525" s="55"/>
      <c r="C525" s="55"/>
      <c r="D525" s="56"/>
    </row>
    <row r="526" spans="1:4" s="41" customFormat="1" ht="19.5" customHeight="1">
      <c r="A526" s="55"/>
      <c r="B526" s="55"/>
      <c r="C526" s="55"/>
      <c r="D526" s="56"/>
    </row>
    <row r="527" spans="1:4" s="41" customFormat="1" ht="19.5" customHeight="1">
      <c r="A527" s="55"/>
      <c r="B527" s="55"/>
      <c r="C527" s="55"/>
      <c r="D527" s="56"/>
    </row>
    <row r="528" spans="1:4" s="41" customFormat="1" ht="19.5" customHeight="1">
      <c r="A528" s="55"/>
      <c r="B528" s="55"/>
      <c r="C528" s="55"/>
      <c r="D528" s="56"/>
    </row>
    <row r="529" spans="1:4" s="41" customFormat="1" ht="19.5" customHeight="1">
      <c r="A529" s="55"/>
      <c r="B529" s="55"/>
      <c r="C529" s="55"/>
      <c r="D529" s="56"/>
    </row>
    <row r="530" spans="1:4" s="41" customFormat="1" ht="19.5" customHeight="1">
      <c r="A530" s="55"/>
      <c r="B530" s="55"/>
      <c r="C530" s="55"/>
      <c r="D530" s="56"/>
    </row>
    <row r="531" spans="1:4" s="41" customFormat="1" ht="19.5" customHeight="1">
      <c r="A531" s="55"/>
      <c r="B531" s="55"/>
      <c r="C531" s="55"/>
      <c r="D531" s="56"/>
    </row>
    <row r="532" spans="1:4" s="41" customFormat="1" ht="19.5" customHeight="1">
      <c r="A532" s="55"/>
      <c r="B532" s="55"/>
      <c r="C532" s="55"/>
      <c r="D532" s="56"/>
    </row>
    <row r="533" spans="1:4" s="41" customFormat="1" ht="19.5" customHeight="1">
      <c r="A533" s="55"/>
      <c r="B533" s="55"/>
      <c r="C533" s="55"/>
      <c r="D533" s="56"/>
    </row>
    <row r="534" spans="1:4" s="41" customFormat="1" ht="19.5" customHeight="1">
      <c r="A534" s="55"/>
      <c r="B534" s="55"/>
      <c r="C534" s="55"/>
      <c r="D534" s="56"/>
    </row>
    <row r="535" spans="1:4" s="41" customFormat="1" ht="19.5" customHeight="1">
      <c r="A535" s="55"/>
      <c r="B535" s="55"/>
      <c r="C535" s="55"/>
      <c r="D535" s="56"/>
    </row>
    <row r="536" spans="1:4" s="41" customFormat="1" ht="19.5" customHeight="1">
      <c r="A536" s="55"/>
      <c r="B536" s="55"/>
      <c r="C536" s="55"/>
      <c r="D536" s="56"/>
    </row>
    <row r="537" spans="1:4" s="41" customFormat="1" ht="19.5" customHeight="1">
      <c r="A537" s="55"/>
      <c r="B537" s="55"/>
      <c r="C537" s="55"/>
      <c r="D537" s="56"/>
    </row>
    <row r="538" spans="1:4" s="41" customFormat="1" ht="19.5" customHeight="1">
      <c r="A538" s="55"/>
      <c r="B538" s="55"/>
      <c r="C538" s="55"/>
      <c r="D538" s="56"/>
    </row>
    <row r="539" spans="1:4" s="41" customFormat="1" ht="19.5" customHeight="1">
      <c r="A539" s="55"/>
      <c r="B539" s="55"/>
      <c r="C539" s="55"/>
      <c r="D539" s="56"/>
    </row>
    <row r="540" spans="1:4" s="41" customFormat="1" ht="19.5" customHeight="1">
      <c r="A540" s="55"/>
      <c r="B540" s="55"/>
      <c r="C540" s="55"/>
      <c r="D540" s="56"/>
    </row>
    <row r="541" spans="1:4" s="41" customFormat="1" ht="19.5" customHeight="1">
      <c r="A541" s="55"/>
      <c r="B541" s="55"/>
      <c r="C541" s="55"/>
      <c r="D541" s="56"/>
    </row>
    <row r="542" spans="1:4" s="41" customFormat="1" ht="19.5" customHeight="1">
      <c r="A542" s="55"/>
      <c r="B542" s="55"/>
      <c r="C542" s="55"/>
      <c r="D542" s="56"/>
    </row>
    <row r="543" spans="1:4" s="41" customFormat="1" ht="19.5" customHeight="1">
      <c r="A543" s="55"/>
      <c r="B543" s="55"/>
      <c r="C543" s="55"/>
      <c r="D543" s="56"/>
    </row>
    <row r="544" spans="1:4" s="41" customFormat="1" ht="19.5" customHeight="1">
      <c r="A544" s="55"/>
      <c r="B544" s="55"/>
      <c r="C544" s="55"/>
      <c r="D544" s="56"/>
    </row>
    <row r="545" spans="1:4" s="41" customFormat="1" ht="19.5" customHeight="1">
      <c r="A545" s="55"/>
      <c r="B545" s="55"/>
      <c r="C545" s="55"/>
      <c r="D545" s="56"/>
    </row>
    <row r="546" spans="1:4" s="41" customFormat="1" ht="19.5" customHeight="1">
      <c r="A546" s="55"/>
      <c r="B546" s="55"/>
      <c r="C546" s="55"/>
      <c r="D546" s="56"/>
    </row>
    <row r="547" spans="1:4" s="41" customFormat="1" ht="19.5" customHeight="1">
      <c r="A547" s="55"/>
      <c r="B547" s="55"/>
      <c r="C547" s="55"/>
      <c r="D547" s="56"/>
    </row>
    <row r="548" spans="1:4" s="41" customFormat="1" ht="19.5" customHeight="1">
      <c r="A548" s="55"/>
      <c r="B548" s="55"/>
      <c r="C548" s="55"/>
      <c r="D548" s="56"/>
    </row>
    <row r="549" spans="1:4" s="41" customFormat="1" ht="19.5" customHeight="1">
      <c r="A549" s="55"/>
      <c r="B549" s="55"/>
      <c r="C549" s="55"/>
      <c r="D549" s="56"/>
    </row>
    <row r="550" spans="1:4" s="41" customFormat="1" ht="19.5" customHeight="1">
      <c r="A550" s="55"/>
      <c r="B550" s="55"/>
      <c r="C550" s="55"/>
      <c r="D550" s="56"/>
    </row>
    <row r="551" spans="1:4" s="41" customFormat="1" ht="19.5" customHeight="1">
      <c r="A551" s="55"/>
      <c r="B551" s="55"/>
      <c r="C551" s="55"/>
      <c r="D551" s="56"/>
    </row>
    <row r="552" spans="1:4" s="41" customFormat="1" ht="19.5" customHeight="1">
      <c r="A552" s="55"/>
      <c r="B552" s="55"/>
      <c r="C552" s="55"/>
      <c r="D552" s="56"/>
    </row>
    <row r="553" spans="1:4" s="41" customFormat="1" ht="19.5" customHeight="1">
      <c r="A553" s="55"/>
      <c r="B553" s="55"/>
      <c r="C553" s="55"/>
      <c r="D553" s="56"/>
    </row>
    <row r="554" spans="1:4" s="41" customFormat="1" ht="19.5" customHeight="1">
      <c r="A554" s="55"/>
      <c r="B554" s="55"/>
      <c r="C554" s="55"/>
      <c r="D554" s="56"/>
    </row>
    <row r="555" spans="1:4" s="41" customFormat="1" ht="19.5" customHeight="1">
      <c r="A555" s="55"/>
      <c r="B555" s="55"/>
      <c r="C555" s="55"/>
      <c r="D555" s="56"/>
    </row>
    <row r="556" spans="1:4" s="41" customFormat="1" ht="19.5" customHeight="1">
      <c r="A556" s="55"/>
      <c r="B556" s="55"/>
      <c r="C556" s="55"/>
      <c r="D556" s="56"/>
    </row>
    <row r="557" spans="1:4" s="41" customFormat="1" ht="19.5" customHeight="1">
      <c r="A557" s="55"/>
      <c r="B557" s="55"/>
      <c r="C557" s="55"/>
      <c r="D557" s="56"/>
    </row>
    <row r="558" spans="1:4" s="41" customFormat="1" ht="19.5" customHeight="1">
      <c r="A558" s="55"/>
      <c r="B558" s="55"/>
      <c r="C558" s="55"/>
      <c r="D558" s="56"/>
    </row>
    <row r="559" spans="1:4" s="41" customFormat="1" ht="19.5" customHeight="1">
      <c r="A559" s="55"/>
      <c r="B559" s="55"/>
      <c r="C559" s="55"/>
      <c r="D559" s="56"/>
    </row>
    <row r="560" spans="1:4" s="41" customFormat="1" ht="19.5" customHeight="1">
      <c r="A560" s="55"/>
      <c r="B560" s="55"/>
      <c r="C560" s="55"/>
      <c r="D560" s="56"/>
    </row>
    <row r="561" spans="1:4" s="41" customFormat="1" ht="19.5" customHeight="1">
      <c r="A561" s="55"/>
      <c r="B561" s="55"/>
      <c r="C561" s="55"/>
      <c r="D561" s="56"/>
    </row>
    <row r="562" spans="1:4" s="41" customFormat="1" ht="19.5" customHeight="1">
      <c r="A562" s="55"/>
      <c r="B562" s="55"/>
      <c r="C562" s="55"/>
      <c r="D562" s="56"/>
    </row>
    <row r="563" spans="1:4" s="41" customFormat="1" ht="19.5" customHeight="1">
      <c r="A563" s="55"/>
      <c r="B563" s="55"/>
      <c r="C563" s="55"/>
      <c r="D563" s="56"/>
    </row>
    <row r="564" spans="1:4" s="41" customFormat="1" ht="19.5" customHeight="1">
      <c r="A564" s="55"/>
      <c r="B564" s="55"/>
      <c r="C564" s="55"/>
      <c r="D564" s="56"/>
    </row>
    <row r="565" spans="1:4" s="41" customFormat="1" ht="19.5" customHeight="1">
      <c r="A565" s="55"/>
      <c r="B565" s="55"/>
      <c r="C565" s="55"/>
      <c r="D565" s="56"/>
    </row>
    <row r="566" spans="1:4" s="41" customFormat="1" ht="19.5" customHeight="1">
      <c r="A566" s="55"/>
      <c r="B566" s="55"/>
      <c r="C566" s="55"/>
      <c r="D566" s="56"/>
    </row>
    <row r="567" spans="1:4" s="41" customFormat="1" ht="19.5" customHeight="1">
      <c r="A567" s="55"/>
      <c r="B567" s="55"/>
      <c r="C567" s="55"/>
      <c r="D567" s="56"/>
    </row>
    <row r="568" spans="1:4" s="41" customFormat="1" ht="19.5" customHeight="1">
      <c r="A568" s="55"/>
      <c r="B568" s="55"/>
      <c r="C568" s="55"/>
      <c r="D568" s="56"/>
    </row>
    <row r="569" spans="1:4" s="41" customFormat="1" ht="19.5" customHeight="1">
      <c r="A569" s="55"/>
      <c r="B569" s="55"/>
      <c r="C569" s="55"/>
      <c r="D569" s="56"/>
    </row>
    <row r="570" spans="1:4" s="41" customFormat="1" ht="19.5" customHeight="1">
      <c r="A570" s="55"/>
      <c r="B570" s="55"/>
      <c r="C570" s="55"/>
      <c r="D570" s="56"/>
    </row>
    <row r="571" spans="1:4" s="41" customFormat="1" ht="19.5" customHeight="1">
      <c r="A571" s="55"/>
      <c r="B571" s="55"/>
      <c r="C571" s="55"/>
      <c r="D571" s="56"/>
    </row>
    <row r="572" spans="1:4" s="41" customFormat="1" ht="19.5" customHeight="1">
      <c r="A572" s="55"/>
      <c r="B572" s="55"/>
      <c r="C572" s="55"/>
      <c r="D572" s="56"/>
    </row>
    <row r="573" spans="1:4" s="41" customFormat="1" ht="19.5" customHeight="1">
      <c r="A573" s="55"/>
      <c r="B573" s="55"/>
      <c r="C573" s="55"/>
      <c r="D573" s="56"/>
    </row>
    <row r="574" spans="1:4" s="41" customFormat="1" ht="19.5" customHeight="1">
      <c r="A574" s="55"/>
      <c r="B574" s="55"/>
      <c r="C574" s="55"/>
      <c r="D574" s="56"/>
    </row>
    <row r="575" spans="1:4" s="41" customFormat="1" ht="19.5" customHeight="1">
      <c r="A575" s="55"/>
      <c r="B575" s="55"/>
      <c r="C575" s="55"/>
      <c r="D575" s="56"/>
    </row>
    <row r="576" spans="1:4" s="41" customFormat="1" ht="19.5" customHeight="1">
      <c r="A576" s="55"/>
      <c r="B576" s="55"/>
      <c r="C576" s="55"/>
      <c r="D576" s="56"/>
    </row>
    <row r="577" spans="1:4" s="41" customFormat="1" ht="19.5" customHeight="1">
      <c r="A577" s="55"/>
      <c r="B577" s="55"/>
      <c r="C577" s="55"/>
      <c r="D577" s="56"/>
    </row>
    <row r="578" spans="1:4" s="41" customFormat="1" ht="19.5" customHeight="1">
      <c r="A578" s="55"/>
      <c r="B578" s="55"/>
      <c r="C578" s="55"/>
      <c r="D578" s="56"/>
    </row>
    <row r="579" spans="1:4" s="41" customFormat="1" ht="19.5" customHeight="1">
      <c r="A579" s="55"/>
      <c r="B579" s="55"/>
      <c r="C579" s="55"/>
      <c r="D579" s="56"/>
    </row>
    <row r="580" spans="1:4" s="41" customFormat="1" ht="19.5" customHeight="1">
      <c r="A580" s="55"/>
      <c r="B580" s="55"/>
      <c r="C580" s="55"/>
      <c r="D580" s="56"/>
    </row>
    <row r="581" spans="1:4" s="41" customFormat="1" ht="19.5" customHeight="1">
      <c r="A581" s="55"/>
      <c r="B581" s="55"/>
      <c r="C581" s="55"/>
      <c r="D581" s="56"/>
    </row>
    <row r="582" spans="1:4" s="41" customFormat="1" ht="19.5" customHeight="1">
      <c r="A582" s="55"/>
      <c r="B582" s="55"/>
      <c r="C582" s="55"/>
      <c r="D582" s="56"/>
    </row>
    <row r="583" spans="1:4" s="41" customFormat="1" ht="19.5" customHeight="1">
      <c r="A583" s="55"/>
      <c r="B583" s="55"/>
      <c r="C583" s="55"/>
      <c r="D583" s="56"/>
    </row>
    <row r="584" spans="1:4" s="41" customFormat="1" ht="19.5" customHeight="1">
      <c r="A584" s="55"/>
      <c r="B584" s="55"/>
      <c r="C584" s="55"/>
      <c r="D584" s="56"/>
    </row>
    <row r="585" spans="1:4" s="41" customFormat="1" ht="19.5" customHeight="1">
      <c r="A585" s="55"/>
      <c r="B585" s="55"/>
      <c r="C585" s="55"/>
      <c r="D585" s="56"/>
    </row>
    <row r="586" spans="1:4" s="41" customFormat="1" ht="19.5" customHeight="1">
      <c r="A586" s="55"/>
      <c r="B586" s="55"/>
      <c r="C586" s="55"/>
      <c r="D586" s="56"/>
    </row>
    <row r="587" spans="1:4" s="41" customFormat="1" ht="19.5" customHeight="1">
      <c r="A587" s="55"/>
      <c r="B587" s="55"/>
      <c r="C587" s="55"/>
      <c r="D587" s="56"/>
    </row>
    <row r="588" spans="1:4" s="41" customFormat="1" ht="19.5" customHeight="1">
      <c r="A588" s="55"/>
      <c r="B588" s="55"/>
      <c r="C588" s="55"/>
      <c r="D588" s="56"/>
    </row>
    <row r="589" spans="1:4" s="41" customFormat="1" ht="19.5" customHeight="1">
      <c r="A589" s="55"/>
      <c r="B589" s="55"/>
      <c r="C589" s="55"/>
      <c r="D589" s="56"/>
    </row>
    <row r="590" spans="1:4" s="41" customFormat="1" ht="19.5" customHeight="1">
      <c r="A590" s="55"/>
      <c r="B590" s="55"/>
      <c r="C590" s="55"/>
      <c r="D590" s="56"/>
    </row>
    <row r="591" spans="1:4" s="41" customFormat="1" ht="19.5" customHeight="1">
      <c r="A591" s="55"/>
      <c r="B591" s="55"/>
      <c r="C591" s="55"/>
      <c r="D591" s="56"/>
    </row>
    <row r="592" spans="1:4" s="41" customFormat="1" ht="19.5" customHeight="1">
      <c r="A592" s="55"/>
      <c r="B592" s="55"/>
      <c r="C592" s="55"/>
      <c r="D592" s="56"/>
    </row>
    <row r="593" spans="1:4" s="41" customFormat="1" ht="19.5" customHeight="1">
      <c r="A593" s="55"/>
      <c r="B593" s="55"/>
      <c r="C593" s="55"/>
      <c r="D593" s="56"/>
    </row>
    <row r="594" spans="1:4" s="41" customFormat="1" ht="19.5" customHeight="1">
      <c r="A594" s="55"/>
      <c r="B594" s="55"/>
      <c r="C594" s="55"/>
      <c r="D594" s="56"/>
    </row>
    <row r="595" spans="1:4" s="41" customFormat="1" ht="19.5" customHeight="1">
      <c r="A595" s="55"/>
      <c r="B595" s="55"/>
      <c r="C595" s="55"/>
      <c r="D595" s="56"/>
    </row>
    <row r="596" spans="1:4" s="41" customFormat="1" ht="19.5" customHeight="1">
      <c r="A596" s="55"/>
      <c r="B596" s="55"/>
      <c r="C596" s="55"/>
      <c r="D596" s="56"/>
    </row>
    <row r="597" spans="1:4" s="41" customFormat="1" ht="19.5" customHeight="1">
      <c r="A597" s="55"/>
      <c r="B597" s="55"/>
      <c r="C597" s="55"/>
      <c r="D597" s="56"/>
    </row>
    <row r="598" spans="1:4" s="41" customFormat="1" ht="19.5" customHeight="1">
      <c r="A598" s="55"/>
      <c r="B598" s="55"/>
      <c r="C598" s="55"/>
      <c r="D598" s="56"/>
    </row>
    <row r="599" spans="1:4" s="41" customFormat="1" ht="19.5" customHeight="1">
      <c r="A599" s="55"/>
      <c r="B599" s="55"/>
      <c r="C599" s="55"/>
      <c r="D599" s="56"/>
    </row>
    <row r="600" spans="1:4" s="41" customFormat="1" ht="19.5" customHeight="1">
      <c r="A600" s="55"/>
      <c r="B600" s="55"/>
      <c r="C600" s="55"/>
      <c r="D600" s="56"/>
    </row>
    <row r="601" spans="1:4" s="41" customFormat="1" ht="19.5" customHeight="1">
      <c r="A601" s="55"/>
      <c r="B601" s="55"/>
      <c r="C601" s="55"/>
      <c r="D601" s="56"/>
    </row>
    <row r="602" spans="1:4" s="41" customFormat="1" ht="19.5" customHeight="1">
      <c r="A602" s="55"/>
      <c r="B602" s="55"/>
      <c r="C602" s="55"/>
      <c r="D602" s="56"/>
    </row>
    <row r="603" spans="1:4" s="41" customFormat="1" ht="19.5" customHeight="1">
      <c r="A603" s="55"/>
      <c r="B603" s="55"/>
      <c r="C603" s="55"/>
      <c r="D603" s="56"/>
    </row>
    <row r="604" spans="1:4" s="41" customFormat="1" ht="19.5" customHeight="1">
      <c r="A604" s="55"/>
      <c r="B604" s="55"/>
      <c r="C604" s="55"/>
      <c r="D604" s="56"/>
    </row>
    <row r="605" spans="1:4" s="41" customFormat="1" ht="19.5" customHeight="1">
      <c r="A605" s="55"/>
      <c r="B605" s="55"/>
      <c r="C605" s="55"/>
      <c r="D605" s="56"/>
    </row>
    <row r="606" spans="1:4" s="41" customFormat="1" ht="19.5" customHeight="1">
      <c r="A606" s="55"/>
      <c r="B606" s="55"/>
      <c r="C606" s="55"/>
      <c r="D606" s="56"/>
    </row>
    <row r="607" spans="1:4" s="41" customFormat="1" ht="19.5" customHeight="1">
      <c r="A607" s="55"/>
      <c r="B607" s="55"/>
      <c r="C607" s="55"/>
      <c r="D607" s="56"/>
    </row>
    <row r="608" spans="1:4" s="41" customFormat="1" ht="19.5" customHeight="1">
      <c r="A608" s="55"/>
      <c r="B608" s="55"/>
      <c r="C608" s="55"/>
      <c r="D608" s="56"/>
    </row>
    <row r="609" spans="1:4" s="41" customFormat="1" ht="19.5" customHeight="1">
      <c r="A609" s="55"/>
      <c r="B609" s="55"/>
      <c r="C609" s="55"/>
      <c r="D609" s="56"/>
    </row>
    <row r="610" spans="1:4" s="41" customFormat="1" ht="19.5" customHeight="1">
      <c r="A610" s="55"/>
      <c r="B610" s="55"/>
      <c r="C610" s="55"/>
      <c r="D610" s="56"/>
    </row>
    <row r="611" spans="1:4" s="41" customFormat="1" ht="19.5" customHeight="1">
      <c r="A611" s="55"/>
      <c r="B611" s="55"/>
      <c r="C611" s="55"/>
      <c r="D611" s="56"/>
    </row>
    <row r="612" spans="1:4" s="41" customFormat="1" ht="19.5" customHeight="1">
      <c r="A612" s="55"/>
      <c r="B612" s="55"/>
      <c r="C612" s="55"/>
      <c r="D612" s="56"/>
    </row>
    <row r="613" spans="1:4" s="41" customFormat="1" ht="19.5" customHeight="1">
      <c r="A613" s="55"/>
      <c r="B613" s="55"/>
      <c r="C613" s="55"/>
      <c r="D613" s="56"/>
    </row>
    <row r="614" spans="1:4" s="41" customFormat="1" ht="19.5" customHeight="1">
      <c r="A614" s="55"/>
      <c r="B614" s="55"/>
      <c r="C614" s="55"/>
      <c r="D614" s="56"/>
    </row>
    <row r="615" spans="1:4" s="41" customFormat="1" ht="19.5" customHeight="1">
      <c r="A615" s="55"/>
      <c r="B615" s="55"/>
      <c r="C615" s="55"/>
      <c r="D615" s="56"/>
    </row>
    <row r="616" spans="1:4" s="41" customFormat="1" ht="19.5" customHeight="1">
      <c r="A616" s="55"/>
      <c r="B616" s="55"/>
      <c r="C616" s="55"/>
      <c r="D616" s="56"/>
    </row>
    <row r="617" spans="1:4" s="41" customFormat="1" ht="19.5" customHeight="1">
      <c r="A617" s="55"/>
      <c r="B617" s="55"/>
      <c r="C617" s="55"/>
      <c r="D617" s="56"/>
    </row>
    <row r="618" spans="1:4" s="41" customFormat="1" ht="19.5" customHeight="1">
      <c r="A618" s="55"/>
      <c r="B618" s="55"/>
      <c r="C618" s="55"/>
      <c r="D618" s="56"/>
    </row>
    <row r="619" spans="1:4" s="41" customFormat="1" ht="19.5" customHeight="1">
      <c r="A619" s="55"/>
      <c r="B619" s="55"/>
      <c r="C619" s="55"/>
      <c r="D619" s="56"/>
    </row>
    <row r="620" spans="1:4" s="41" customFormat="1" ht="19.5" customHeight="1">
      <c r="A620" s="55"/>
      <c r="B620" s="55"/>
      <c r="C620" s="55"/>
      <c r="D620" s="56"/>
    </row>
    <row r="621" spans="1:4" s="41" customFormat="1" ht="19.5" customHeight="1">
      <c r="A621" s="55"/>
      <c r="B621" s="55"/>
      <c r="C621" s="55"/>
      <c r="D621" s="56"/>
    </row>
    <row r="622" spans="1:4" s="41" customFormat="1" ht="19.5" customHeight="1">
      <c r="A622" s="55"/>
      <c r="B622" s="55"/>
      <c r="C622" s="55"/>
      <c r="D622" s="56"/>
    </row>
    <row r="623" spans="1:4" s="41" customFormat="1" ht="19.5" customHeight="1">
      <c r="A623" s="55"/>
      <c r="B623" s="55"/>
      <c r="C623" s="55"/>
      <c r="D623" s="56"/>
    </row>
    <row r="624" spans="1:4" s="41" customFormat="1" ht="19.5" customHeight="1">
      <c r="A624" s="55"/>
      <c r="B624" s="55"/>
      <c r="C624" s="55"/>
      <c r="D624" s="56"/>
    </row>
    <row r="625" spans="1:4" s="41" customFormat="1" ht="19.5" customHeight="1">
      <c r="A625" s="55"/>
      <c r="B625" s="55"/>
      <c r="C625" s="55"/>
      <c r="D625" s="56"/>
    </row>
    <row r="626" spans="1:4" s="41" customFormat="1" ht="19.5" customHeight="1">
      <c r="A626" s="55"/>
      <c r="B626" s="55"/>
      <c r="C626" s="55"/>
      <c r="D626" s="56"/>
    </row>
    <row r="627" spans="1:4" s="41" customFormat="1" ht="19.5" customHeight="1">
      <c r="A627" s="55"/>
      <c r="B627" s="55"/>
      <c r="C627" s="55"/>
      <c r="D627" s="56"/>
    </row>
    <row r="628" spans="1:4" s="41" customFormat="1" ht="19.5" customHeight="1">
      <c r="A628" s="55"/>
      <c r="B628" s="55"/>
      <c r="C628" s="55"/>
      <c r="D628" s="56"/>
    </row>
    <row r="629" spans="1:4" s="41" customFormat="1" ht="19.5" customHeight="1">
      <c r="A629" s="55"/>
      <c r="B629" s="55"/>
      <c r="C629" s="55"/>
      <c r="D629" s="56"/>
    </row>
    <row r="630" spans="1:4" s="41" customFormat="1" ht="19.5" customHeight="1">
      <c r="A630" s="55"/>
      <c r="B630" s="55"/>
      <c r="C630" s="55"/>
      <c r="D630" s="56"/>
    </row>
    <row r="631" spans="1:4" s="41" customFormat="1" ht="19.5" customHeight="1">
      <c r="A631" s="55"/>
      <c r="B631" s="55"/>
      <c r="C631" s="55"/>
      <c r="D631" s="56"/>
    </row>
    <row r="632" spans="1:4" s="41" customFormat="1" ht="19.5" customHeight="1">
      <c r="A632" s="55"/>
      <c r="B632" s="55"/>
      <c r="C632" s="55"/>
      <c r="D632" s="56"/>
    </row>
    <row r="633" spans="1:4" s="41" customFormat="1" ht="19.5" customHeight="1">
      <c r="A633" s="55"/>
      <c r="B633" s="55"/>
      <c r="C633" s="55"/>
      <c r="D633" s="56"/>
    </row>
    <row r="634" spans="1:4" s="41" customFormat="1" ht="19.5" customHeight="1">
      <c r="A634" s="55"/>
      <c r="B634" s="55"/>
      <c r="C634" s="55"/>
      <c r="D634" s="56"/>
    </row>
    <row r="635" spans="1:4" s="41" customFormat="1" ht="19.5" customHeight="1">
      <c r="A635" s="55"/>
      <c r="B635" s="55"/>
      <c r="C635" s="55"/>
      <c r="D635" s="56"/>
    </row>
    <row r="636" spans="1:4" s="41" customFormat="1" ht="19.5" customHeight="1">
      <c r="A636" s="55"/>
      <c r="B636" s="55"/>
      <c r="C636" s="55"/>
      <c r="D636" s="56"/>
    </row>
    <row r="637" spans="1:4" s="41" customFormat="1" ht="19.5" customHeight="1">
      <c r="A637" s="55"/>
      <c r="B637" s="55"/>
      <c r="C637" s="55"/>
      <c r="D637" s="56"/>
    </row>
    <row r="638" spans="1:4" s="41" customFormat="1" ht="19.5" customHeight="1">
      <c r="A638" s="55"/>
      <c r="B638" s="55"/>
      <c r="C638" s="55"/>
      <c r="D638" s="56"/>
    </row>
    <row r="639" spans="1:4" s="41" customFormat="1" ht="19.5" customHeight="1">
      <c r="A639" s="55"/>
      <c r="B639" s="55"/>
      <c r="C639" s="55"/>
      <c r="D639" s="56"/>
    </row>
    <row r="640" spans="1:4" s="41" customFormat="1" ht="19.5" customHeight="1">
      <c r="A640" s="55"/>
      <c r="B640" s="55"/>
      <c r="C640" s="55"/>
      <c r="D640" s="56"/>
    </row>
    <row r="641" spans="1:4" s="41" customFormat="1" ht="19.5" customHeight="1">
      <c r="A641" s="55"/>
      <c r="B641" s="55"/>
      <c r="C641" s="55"/>
      <c r="D641" s="56"/>
    </row>
    <row r="642" spans="1:4" s="41" customFormat="1" ht="19.5" customHeight="1">
      <c r="A642" s="55"/>
      <c r="B642" s="55"/>
      <c r="C642" s="55"/>
      <c r="D642" s="56"/>
    </row>
    <row r="643" spans="1:4" s="41" customFormat="1" ht="19.5" customHeight="1">
      <c r="A643" s="55"/>
      <c r="B643" s="55"/>
      <c r="C643" s="55"/>
      <c r="D643" s="56"/>
    </row>
    <row r="644" spans="1:4" s="41" customFormat="1" ht="19.5" customHeight="1">
      <c r="A644" s="55"/>
      <c r="B644" s="55"/>
      <c r="C644" s="55"/>
      <c r="D644" s="56"/>
    </row>
    <row r="645" spans="1:4" s="41" customFormat="1" ht="19.5" customHeight="1">
      <c r="A645" s="55"/>
      <c r="B645" s="55"/>
      <c r="C645" s="55"/>
      <c r="D645" s="56"/>
    </row>
    <row r="646" spans="1:4" s="41" customFormat="1" ht="19.5" customHeight="1">
      <c r="A646" s="55"/>
      <c r="B646" s="55"/>
      <c r="C646" s="55"/>
      <c r="D646" s="56"/>
    </row>
    <row r="647" spans="1:4" s="41" customFormat="1" ht="19.5" customHeight="1">
      <c r="A647" s="55"/>
      <c r="B647" s="55"/>
      <c r="C647" s="55"/>
      <c r="D647" s="56"/>
    </row>
    <row r="648" spans="1:4" s="41" customFormat="1" ht="19.5" customHeight="1">
      <c r="A648" s="55"/>
      <c r="B648" s="55"/>
      <c r="C648" s="55"/>
      <c r="D648" s="56"/>
    </row>
    <row r="649" spans="1:4" s="41" customFormat="1" ht="19.5" customHeight="1">
      <c r="A649" s="55"/>
      <c r="B649" s="55"/>
      <c r="C649" s="55"/>
      <c r="D649" s="56"/>
    </row>
    <row r="650" spans="1:4" s="41" customFormat="1" ht="19.5" customHeight="1">
      <c r="A650" s="55"/>
      <c r="B650" s="55"/>
      <c r="C650" s="55"/>
      <c r="D650" s="56"/>
    </row>
    <row r="651" spans="1:4" s="41" customFormat="1" ht="19.5" customHeight="1">
      <c r="A651" s="55"/>
      <c r="B651" s="55"/>
      <c r="C651" s="55"/>
      <c r="D651" s="56"/>
    </row>
    <row r="652" spans="1:4" s="41" customFormat="1" ht="19.5" customHeight="1">
      <c r="A652" s="55"/>
      <c r="B652" s="55"/>
      <c r="C652" s="55"/>
      <c r="D652" s="56"/>
    </row>
    <row r="653" spans="1:4" s="41" customFormat="1" ht="19.5" customHeight="1">
      <c r="A653" s="55"/>
      <c r="B653" s="55"/>
      <c r="C653" s="55"/>
      <c r="D653" s="56"/>
    </row>
    <row r="654" spans="1:4" s="41" customFormat="1" ht="19.5" customHeight="1">
      <c r="A654" s="55"/>
      <c r="B654" s="55"/>
      <c r="C654" s="55"/>
      <c r="D654" s="56"/>
    </row>
    <row r="655" spans="1:4" s="41" customFormat="1" ht="19.5" customHeight="1">
      <c r="A655" s="55"/>
      <c r="B655" s="55"/>
      <c r="C655" s="55"/>
      <c r="D655" s="56"/>
    </row>
    <row r="656" spans="1:4" s="41" customFormat="1" ht="19.5" customHeight="1">
      <c r="A656" s="55"/>
      <c r="B656" s="55"/>
      <c r="C656" s="55"/>
      <c r="D656" s="56"/>
    </row>
    <row r="657" spans="1:4" s="41" customFormat="1" ht="19.5" customHeight="1">
      <c r="A657" s="55"/>
      <c r="B657" s="55"/>
      <c r="C657" s="55"/>
      <c r="D657" s="56"/>
    </row>
    <row r="658" spans="1:4" s="41" customFormat="1" ht="19.5" customHeight="1">
      <c r="A658" s="55"/>
      <c r="B658" s="55"/>
      <c r="C658" s="55"/>
      <c r="D658" s="56"/>
    </row>
    <row r="659" spans="1:4" s="41" customFormat="1" ht="19.5" customHeight="1">
      <c r="A659" s="55"/>
      <c r="B659" s="55"/>
      <c r="C659" s="55"/>
      <c r="D659" s="56"/>
    </row>
    <row r="660" spans="1:4" s="41" customFormat="1" ht="19.5" customHeight="1">
      <c r="A660" s="55"/>
      <c r="B660" s="55"/>
      <c r="C660" s="55"/>
      <c r="D660" s="56"/>
    </row>
    <row r="661" spans="1:4" s="41" customFormat="1" ht="19.5" customHeight="1">
      <c r="A661" s="55"/>
      <c r="B661" s="55"/>
      <c r="C661" s="55"/>
      <c r="D661" s="56"/>
    </row>
    <row r="662" spans="1:4" s="41" customFormat="1" ht="19.5" customHeight="1">
      <c r="A662" s="55"/>
      <c r="B662" s="55"/>
      <c r="C662" s="55"/>
      <c r="D662" s="56"/>
    </row>
    <row r="663" spans="1:4" s="41" customFormat="1" ht="19.5" customHeight="1">
      <c r="A663" s="55"/>
      <c r="B663" s="55"/>
      <c r="C663" s="55"/>
      <c r="D663" s="56"/>
    </row>
    <row r="664" spans="1:4" s="41" customFormat="1" ht="19.5" customHeight="1">
      <c r="A664" s="55"/>
      <c r="B664" s="55"/>
      <c r="C664" s="55"/>
      <c r="D664" s="56"/>
    </row>
    <row r="665" spans="1:4" s="41" customFormat="1" ht="19.5" customHeight="1">
      <c r="A665" s="55"/>
      <c r="B665" s="55"/>
      <c r="C665" s="55"/>
      <c r="D665" s="56"/>
    </row>
    <row r="666" spans="1:4" s="41" customFormat="1" ht="19.5" customHeight="1">
      <c r="A666" s="55"/>
      <c r="B666" s="55"/>
      <c r="C666" s="55"/>
      <c r="D666" s="56"/>
    </row>
    <row r="667" spans="1:4" s="41" customFormat="1" ht="19.5" customHeight="1">
      <c r="A667" s="55"/>
      <c r="B667" s="55"/>
      <c r="C667" s="55"/>
      <c r="D667" s="56"/>
    </row>
    <row r="668" spans="1:4" s="41" customFormat="1" ht="19.5" customHeight="1">
      <c r="A668" s="55"/>
      <c r="B668" s="55"/>
      <c r="C668" s="55"/>
      <c r="D668" s="56"/>
    </row>
    <row r="669" spans="1:4" s="41" customFormat="1" ht="19.5" customHeight="1">
      <c r="A669" s="55"/>
      <c r="B669" s="55"/>
      <c r="C669" s="55"/>
      <c r="D669" s="56"/>
    </row>
    <row r="670" spans="1:4" s="41" customFormat="1" ht="19.5" customHeight="1">
      <c r="A670" s="55"/>
      <c r="B670" s="55"/>
      <c r="C670" s="55"/>
      <c r="D670" s="56"/>
    </row>
    <row r="671" spans="1:4" s="41" customFormat="1" ht="19.5" customHeight="1">
      <c r="A671" s="55"/>
      <c r="B671" s="55"/>
      <c r="C671" s="55"/>
      <c r="D671" s="56"/>
    </row>
    <row r="672" spans="1:4" s="41" customFormat="1" ht="19.5" customHeight="1">
      <c r="A672" s="55"/>
      <c r="B672" s="55"/>
      <c r="C672" s="55"/>
      <c r="D672" s="56"/>
    </row>
    <row r="673" spans="1:4" s="41" customFormat="1" ht="19.5" customHeight="1">
      <c r="A673" s="55"/>
      <c r="B673" s="55"/>
      <c r="C673" s="55"/>
      <c r="D673" s="56"/>
    </row>
    <row r="674" spans="1:4" s="41" customFormat="1" ht="19.5" customHeight="1">
      <c r="A674" s="55"/>
      <c r="B674" s="55"/>
      <c r="C674" s="55"/>
      <c r="D674" s="56"/>
    </row>
    <row r="675" spans="1:4" s="41" customFormat="1" ht="19.5" customHeight="1">
      <c r="A675" s="55"/>
      <c r="B675" s="55"/>
      <c r="C675" s="55"/>
      <c r="D675" s="56"/>
    </row>
    <row r="676" spans="1:4" s="41" customFormat="1" ht="19.5" customHeight="1">
      <c r="A676" s="55"/>
      <c r="B676" s="55"/>
      <c r="C676" s="55"/>
      <c r="D676" s="56"/>
    </row>
    <row r="677" spans="1:4" s="41" customFormat="1" ht="19.5" customHeight="1">
      <c r="A677" s="55"/>
      <c r="B677" s="55"/>
      <c r="C677" s="55"/>
      <c r="D677" s="56"/>
    </row>
    <row r="678" spans="1:4" s="41" customFormat="1" ht="19.5" customHeight="1">
      <c r="A678" s="55"/>
      <c r="B678" s="55"/>
      <c r="C678" s="55"/>
      <c r="D678" s="56"/>
    </row>
    <row r="679" spans="1:4" s="41" customFormat="1" ht="19.5" customHeight="1">
      <c r="A679" s="55"/>
      <c r="B679" s="55"/>
      <c r="C679" s="55"/>
      <c r="D679" s="56"/>
    </row>
    <row r="680" spans="1:4" s="41" customFormat="1" ht="19.5" customHeight="1">
      <c r="A680" s="55"/>
      <c r="B680" s="55"/>
      <c r="C680" s="55"/>
      <c r="D680" s="56"/>
    </row>
    <row r="681" spans="1:4" s="41" customFormat="1" ht="19.5" customHeight="1">
      <c r="A681" s="55"/>
      <c r="B681" s="55"/>
      <c r="C681" s="55"/>
      <c r="D681" s="56"/>
    </row>
    <row r="682" spans="1:4" s="41" customFormat="1" ht="19.5" customHeight="1">
      <c r="A682" s="55"/>
      <c r="B682" s="55"/>
      <c r="C682" s="55"/>
      <c r="D682" s="56"/>
    </row>
    <row r="683" spans="1:4" s="41" customFormat="1" ht="19.5" customHeight="1">
      <c r="A683" s="55"/>
      <c r="B683" s="55"/>
      <c r="C683" s="55"/>
      <c r="D683" s="56"/>
    </row>
    <row r="684" spans="1:4" s="41" customFormat="1" ht="19.5" customHeight="1">
      <c r="A684" s="55"/>
      <c r="B684" s="55"/>
      <c r="C684" s="55"/>
      <c r="D684" s="56"/>
    </row>
    <row r="685" spans="1:4" s="41" customFormat="1" ht="19.5" customHeight="1">
      <c r="A685" s="55"/>
      <c r="B685" s="55"/>
      <c r="C685" s="55"/>
      <c r="D685" s="56"/>
    </row>
    <row r="686" spans="1:4" s="41" customFormat="1" ht="19.5" customHeight="1">
      <c r="A686" s="55"/>
      <c r="B686" s="55"/>
      <c r="C686" s="55"/>
      <c r="D686" s="56"/>
    </row>
    <row r="687" spans="1:4" s="41" customFormat="1" ht="19.5" customHeight="1">
      <c r="A687" s="55"/>
      <c r="B687" s="55"/>
      <c r="C687" s="55"/>
      <c r="D687" s="56"/>
    </row>
    <row r="688" spans="1:4" s="41" customFormat="1" ht="19.5" customHeight="1">
      <c r="A688" s="55"/>
      <c r="B688" s="55"/>
      <c r="C688" s="55"/>
      <c r="D688" s="56"/>
    </row>
    <row r="689" spans="1:4" s="41" customFormat="1" ht="19.5" customHeight="1">
      <c r="A689" s="55"/>
      <c r="B689" s="55"/>
      <c r="C689" s="55"/>
      <c r="D689" s="56"/>
    </row>
    <row r="690" spans="1:4" s="41" customFormat="1" ht="19.5" customHeight="1">
      <c r="A690" s="55"/>
      <c r="B690" s="55"/>
      <c r="C690" s="55"/>
      <c r="D690" s="56"/>
    </row>
    <row r="691" spans="1:4" s="41" customFormat="1" ht="19.5" customHeight="1">
      <c r="A691" s="55"/>
      <c r="B691" s="55"/>
      <c r="C691" s="55"/>
      <c r="D691" s="56"/>
    </row>
    <row r="692" spans="1:4" s="41" customFormat="1" ht="19.5" customHeight="1">
      <c r="A692" s="55"/>
      <c r="B692" s="55"/>
      <c r="C692" s="55"/>
      <c r="D692" s="56"/>
    </row>
    <row r="693" spans="1:4" s="41" customFormat="1" ht="19.5" customHeight="1">
      <c r="A693" s="55"/>
      <c r="B693" s="55"/>
      <c r="C693" s="55"/>
      <c r="D693" s="56"/>
    </row>
    <row r="694" spans="1:4" s="41" customFormat="1" ht="19.5" customHeight="1">
      <c r="A694" s="55"/>
      <c r="B694" s="55"/>
      <c r="C694" s="55"/>
      <c r="D694" s="56"/>
    </row>
    <row r="695" spans="1:4" s="41" customFormat="1" ht="19.5" customHeight="1">
      <c r="A695" s="55"/>
      <c r="B695" s="55"/>
      <c r="C695" s="55"/>
      <c r="D695" s="56"/>
    </row>
    <row r="696" spans="1:4" s="41" customFormat="1" ht="19.5" customHeight="1">
      <c r="A696" s="55"/>
      <c r="B696" s="55"/>
      <c r="C696" s="55"/>
      <c r="D696" s="56"/>
    </row>
    <row r="697" spans="1:4" s="41" customFormat="1" ht="19.5" customHeight="1">
      <c r="A697" s="55"/>
      <c r="B697" s="55"/>
      <c r="C697" s="55"/>
      <c r="D697" s="56"/>
    </row>
    <row r="698" spans="1:4" s="41" customFormat="1" ht="19.5" customHeight="1">
      <c r="A698" s="55"/>
      <c r="B698" s="55"/>
      <c r="C698" s="55"/>
      <c r="D698" s="56"/>
    </row>
    <row r="699" spans="1:4" s="41" customFormat="1" ht="19.5" customHeight="1">
      <c r="A699" s="55"/>
      <c r="B699" s="55"/>
      <c r="C699" s="55"/>
      <c r="D699" s="56"/>
    </row>
    <row r="700" spans="1:4" s="41" customFormat="1" ht="19.5" customHeight="1">
      <c r="A700" s="55"/>
      <c r="B700" s="55"/>
      <c r="C700" s="55"/>
      <c r="D700" s="56"/>
    </row>
    <row r="701" spans="1:4" s="41" customFormat="1" ht="19.5" customHeight="1">
      <c r="A701" s="55"/>
      <c r="B701" s="55"/>
      <c r="C701" s="55"/>
      <c r="D701" s="56"/>
    </row>
    <row r="702" spans="1:4" s="41" customFormat="1" ht="19.5" customHeight="1">
      <c r="A702" s="55"/>
      <c r="B702" s="55"/>
      <c r="C702" s="55"/>
      <c r="D702" s="56"/>
    </row>
    <row r="703" spans="1:4" s="41" customFormat="1" ht="19.5" customHeight="1">
      <c r="A703" s="55"/>
      <c r="B703" s="55"/>
      <c r="C703" s="55"/>
      <c r="D703" s="56"/>
    </row>
    <row r="704" spans="1:4" s="41" customFormat="1" ht="19.5" customHeight="1">
      <c r="A704" s="55"/>
      <c r="B704" s="55"/>
      <c r="C704" s="55"/>
      <c r="D704" s="56"/>
    </row>
    <row r="705" spans="1:4" s="41" customFormat="1" ht="19.5" customHeight="1">
      <c r="A705" s="55"/>
      <c r="B705" s="55"/>
      <c r="C705" s="55"/>
      <c r="D705" s="56"/>
    </row>
    <row r="706" spans="1:4" s="41" customFormat="1" ht="19.5" customHeight="1">
      <c r="A706" s="55"/>
      <c r="B706" s="55"/>
      <c r="C706" s="55"/>
      <c r="D706" s="56"/>
    </row>
    <row r="707" spans="1:4" s="41" customFormat="1" ht="19.5" customHeight="1">
      <c r="A707" s="55"/>
      <c r="B707" s="55"/>
      <c r="C707" s="55"/>
      <c r="D707" s="56"/>
    </row>
    <row r="708" spans="1:4" s="41" customFormat="1" ht="19.5" customHeight="1">
      <c r="A708" s="55"/>
      <c r="B708" s="55"/>
      <c r="C708" s="55"/>
      <c r="D708" s="56"/>
    </row>
    <row r="709" spans="1:4" s="41" customFormat="1" ht="19.5" customHeight="1">
      <c r="A709" s="55"/>
      <c r="B709" s="55"/>
      <c r="C709" s="55"/>
      <c r="D709" s="56"/>
    </row>
    <row r="710" spans="1:4" s="41" customFormat="1" ht="19.5" customHeight="1">
      <c r="A710" s="55"/>
      <c r="B710" s="55"/>
      <c r="C710" s="55"/>
      <c r="D710" s="56"/>
    </row>
    <row r="711" spans="1:4" s="41" customFormat="1" ht="19.5" customHeight="1">
      <c r="A711" s="55"/>
      <c r="B711" s="55"/>
      <c r="C711" s="55"/>
      <c r="D711" s="56"/>
    </row>
    <row r="712" spans="1:4" s="41" customFormat="1" ht="19.5" customHeight="1">
      <c r="A712" s="55"/>
      <c r="B712" s="55"/>
      <c r="C712" s="55"/>
      <c r="D712" s="56"/>
    </row>
    <row r="713" spans="1:4" s="41" customFormat="1" ht="19.5" customHeight="1">
      <c r="A713" s="55"/>
      <c r="B713" s="55"/>
      <c r="C713" s="55"/>
      <c r="D713" s="56"/>
    </row>
    <row r="714" spans="1:4" s="41" customFormat="1" ht="19.5" customHeight="1">
      <c r="A714" s="55"/>
      <c r="B714" s="55"/>
      <c r="C714" s="55"/>
      <c r="D714" s="56"/>
    </row>
    <row r="715" spans="1:4" s="41" customFormat="1" ht="19.5" customHeight="1">
      <c r="A715" s="55"/>
      <c r="B715" s="55"/>
      <c r="C715" s="55"/>
      <c r="D715" s="56"/>
    </row>
    <row r="716" spans="1:4" s="41" customFormat="1" ht="19.5" customHeight="1">
      <c r="A716" s="55"/>
      <c r="B716" s="55"/>
      <c r="C716" s="55"/>
      <c r="D716" s="56"/>
    </row>
    <row r="717" spans="1:4" s="41" customFormat="1" ht="19.5" customHeight="1">
      <c r="A717" s="55"/>
      <c r="B717" s="55"/>
      <c r="C717" s="55"/>
      <c r="D717" s="56"/>
    </row>
    <row r="718" spans="1:4" s="41" customFormat="1" ht="19.5" customHeight="1">
      <c r="A718" s="55"/>
      <c r="B718" s="55"/>
      <c r="C718" s="55"/>
      <c r="D718" s="56"/>
    </row>
    <row r="719" spans="1:4" s="41" customFormat="1" ht="19.5" customHeight="1">
      <c r="A719" s="55"/>
      <c r="B719" s="55"/>
      <c r="C719" s="55"/>
      <c r="D719" s="56"/>
    </row>
    <row r="720" spans="1:4" s="41" customFormat="1" ht="19.5" customHeight="1">
      <c r="A720" s="55"/>
      <c r="B720" s="55"/>
      <c r="C720" s="55"/>
      <c r="D720" s="56"/>
    </row>
    <row r="721" spans="1:4" s="41" customFormat="1" ht="19.5" customHeight="1">
      <c r="A721" s="55"/>
      <c r="B721" s="55"/>
      <c r="C721" s="55"/>
      <c r="D721" s="56"/>
    </row>
    <row r="722" spans="1:4" s="41" customFormat="1" ht="19.5" customHeight="1">
      <c r="A722" s="55"/>
      <c r="B722" s="55"/>
      <c r="C722" s="55"/>
      <c r="D722" s="56"/>
    </row>
    <row r="723" spans="1:4" s="41" customFormat="1" ht="19.5" customHeight="1">
      <c r="A723" s="55"/>
      <c r="B723" s="55"/>
      <c r="C723" s="55"/>
      <c r="D723" s="56"/>
    </row>
    <row r="724" spans="1:4" s="41" customFormat="1" ht="19.5" customHeight="1">
      <c r="A724" s="55"/>
      <c r="B724" s="55"/>
      <c r="C724" s="55"/>
      <c r="D724" s="56"/>
    </row>
    <row r="725" spans="1:4" s="41" customFormat="1" ht="19.5" customHeight="1">
      <c r="A725" s="55"/>
      <c r="B725" s="55"/>
      <c r="C725" s="55"/>
      <c r="D725" s="56"/>
    </row>
    <row r="726" spans="1:4" s="41" customFormat="1" ht="19.5" customHeight="1">
      <c r="A726" s="55"/>
      <c r="B726" s="55"/>
      <c r="C726" s="55"/>
      <c r="D726" s="56"/>
    </row>
    <row r="727" spans="1:4" s="41" customFormat="1" ht="19.5" customHeight="1">
      <c r="A727" s="55"/>
      <c r="B727" s="55"/>
      <c r="C727" s="55"/>
      <c r="D727" s="56"/>
    </row>
    <row r="728" spans="1:4" s="41" customFormat="1" ht="19.5" customHeight="1">
      <c r="A728" s="55"/>
      <c r="B728" s="55"/>
      <c r="C728" s="55"/>
      <c r="D728" s="56"/>
    </row>
    <row r="729" spans="1:4" s="41" customFormat="1" ht="19.5" customHeight="1">
      <c r="A729" s="55"/>
      <c r="B729" s="55"/>
      <c r="C729" s="55"/>
      <c r="D729" s="56"/>
    </row>
    <row r="730" spans="1:4" s="41" customFormat="1" ht="19.5" customHeight="1">
      <c r="A730" s="55"/>
      <c r="B730" s="55"/>
      <c r="C730" s="55"/>
      <c r="D730" s="56"/>
    </row>
    <row r="731" spans="1:4" s="41" customFormat="1" ht="19.5" customHeight="1">
      <c r="A731" s="55"/>
      <c r="B731" s="55"/>
      <c r="C731" s="55"/>
      <c r="D731" s="56"/>
    </row>
    <row r="732" spans="1:4" s="41" customFormat="1" ht="19.5" customHeight="1">
      <c r="A732" s="55"/>
      <c r="B732" s="55"/>
      <c r="C732" s="55"/>
      <c r="D732" s="56"/>
    </row>
    <row r="733" spans="1:4" s="41" customFormat="1" ht="19.5" customHeight="1">
      <c r="A733" s="55"/>
      <c r="B733" s="55"/>
      <c r="C733" s="55"/>
      <c r="D733" s="56"/>
    </row>
    <row r="734" spans="1:4" s="41" customFormat="1" ht="19.5" customHeight="1">
      <c r="A734" s="55"/>
      <c r="B734" s="55"/>
      <c r="C734" s="55"/>
      <c r="D734" s="56"/>
    </row>
    <row r="735" spans="1:4" s="41" customFormat="1" ht="19.5" customHeight="1">
      <c r="A735" s="55"/>
      <c r="B735" s="55"/>
      <c r="C735" s="55"/>
      <c r="D735" s="56"/>
    </row>
    <row r="736" spans="1:4" s="41" customFormat="1" ht="19.5" customHeight="1">
      <c r="A736" s="55"/>
      <c r="B736" s="55"/>
      <c r="C736" s="55"/>
      <c r="D736" s="56"/>
    </row>
    <row r="737" spans="1:4" s="41" customFormat="1" ht="19.5" customHeight="1">
      <c r="A737" s="55"/>
      <c r="B737" s="55"/>
      <c r="C737" s="55"/>
      <c r="D737" s="56"/>
    </row>
    <row r="738" spans="1:4" s="41" customFormat="1" ht="19.5" customHeight="1">
      <c r="A738" s="55"/>
      <c r="B738" s="55"/>
      <c r="C738" s="55"/>
      <c r="D738" s="56"/>
    </row>
    <row r="739" spans="1:4" s="41" customFormat="1" ht="19.5" customHeight="1">
      <c r="A739" s="55"/>
      <c r="B739" s="55"/>
      <c r="C739" s="55"/>
      <c r="D739" s="56"/>
    </row>
    <row r="740" spans="1:4" s="41" customFormat="1" ht="19.5" customHeight="1">
      <c r="A740" s="55"/>
      <c r="B740" s="55"/>
      <c r="C740" s="55"/>
      <c r="D740" s="56"/>
    </row>
    <row r="741" spans="1:4" s="41" customFormat="1" ht="19.5" customHeight="1">
      <c r="A741" s="55"/>
      <c r="B741" s="55"/>
      <c r="C741" s="55"/>
      <c r="D741" s="56"/>
    </row>
    <row r="742" spans="1:4" s="41" customFormat="1" ht="19.5" customHeight="1">
      <c r="A742" s="55"/>
      <c r="B742" s="55"/>
      <c r="C742" s="55"/>
      <c r="D742" s="56"/>
    </row>
    <row r="743" spans="1:4" s="41" customFormat="1" ht="19.5" customHeight="1">
      <c r="A743" s="55"/>
      <c r="B743" s="55"/>
      <c r="C743" s="55"/>
      <c r="D743" s="56"/>
    </row>
    <row r="744" spans="1:4" s="41" customFormat="1" ht="19.5" customHeight="1">
      <c r="A744" s="55"/>
      <c r="B744" s="55"/>
      <c r="C744" s="55"/>
      <c r="D744" s="56"/>
    </row>
    <row r="745" spans="1:4" s="41" customFormat="1" ht="19.5" customHeight="1">
      <c r="A745" s="55"/>
      <c r="B745" s="55"/>
      <c r="C745" s="55"/>
      <c r="D745" s="56"/>
    </row>
    <row r="746" spans="1:4" s="41" customFormat="1" ht="19.5" customHeight="1">
      <c r="A746" s="55"/>
      <c r="B746" s="55"/>
      <c r="C746" s="55"/>
      <c r="D746" s="56"/>
    </row>
    <row r="747" spans="1:4" s="41" customFormat="1" ht="19.5" customHeight="1">
      <c r="A747" s="55"/>
      <c r="B747" s="55"/>
      <c r="C747" s="55"/>
      <c r="D747" s="56"/>
    </row>
    <row r="748" spans="1:4" s="41" customFormat="1" ht="19.5" customHeight="1">
      <c r="A748" s="55"/>
      <c r="B748" s="55"/>
      <c r="C748" s="55"/>
      <c r="D748" s="56"/>
    </row>
    <row r="749" spans="1:4" s="41" customFormat="1" ht="19.5" customHeight="1">
      <c r="A749" s="55"/>
      <c r="B749" s="55"/>
      <c r="C749" s="55"/>
      <c r="D749" s="56"/>
    </row>
    <row r="750" spans="1:4" s="41" customFormat="1" ht="19.5" customHeight="1">
      <c r="A750" s="55"/>
      <c r="B750" s="55"/>
      <c r="C750" s="55"/>
      <c r="D750" s="56"/>
    </row>
    <row r="751" spans="1:4" s="41" customFormat="1" ht="19.5" customHeight="1">
      <c r="A751" s="55"/>
      <c r="B751" s="55"/>
      <c r="C751" s="55"/>
      <c r="D751" s="56"/>
    </row>
    <row r="752" spans="1:4" s="41" customFormat="1" ht="19.5" customHeight="1">
      <c r="A752" s="55"/>
      <c r="B752" s="55"/>
      <c r="C752" s="55"/>
      <c r="D752" s="56"/>
    </row>
    <row r="753" spans="1:4" s="41" customFormat="1" ht="19.5" customHeight="1">
      <c r="A753" s="55"/>
      <c r="B753" s="55"/>
      <c r="C753" s="55"/>
      <c r="D753" s="56"/>
    </row>
    <row r="754" spans="1:4" s="41" customFormat="1" ht="19.5" customHeight="1">
      <c r="A754" s="55"/>
      <c r="B754" s="55"/>
      <c r="C754" s="55"/>
      <c r="D754" s="56"/>
    </row>
    <row r="755" spans="1:4" s="41" customFormat="1" ht="19.5" customHeight="1">
      <c r="A755" s="55"/>
      <c r="B755" s="55"/>
      <c r="C755" s="55"/>
      <c r="D755" s="56"/>
    </row>
    <row r="756" spans="1:4" s="41" customFormat="1" ht="19.5" customHeight="1">
      <c r="A756" s="55"/>
      <c r="B756" s="55"/>
      <c r="C756" s="55"/>
      <c r="D756" s="56"/>
    </row>
    <row r="757" spans="1:4" s="41" customFormat="1" ht="19.5" customHeight="1">
      <c r="A757" s="55"/>
      <c r="B757" s="55"/>
      <c r="C757" s="55"/>
      <c r="D757" s="56"/>
    </row>
    <row r="758" spans="1:4" s="41" customFormat="1" ht="19.5" customHeight="1">
      <c r="A758" s="55"/>
      <c r="B758" s="55"/>
      <c r="C758" s="55"/>
      <c r="D758" s="56"/>
    </row>
    <row r="759" spans="1:4" s="41" customFormat="1" ht="19.5" customHeight="1">
      <c r="A759" s="55"/>
      <c r="B759" s="55"/>
      <c r="C759" s="55"/>
      <c r="D759" s="56"/>
    </row>
    <row r="760" spans="1:4" s="41" customFormat="1" ht="19.5" customHeight="1">
      <c r="A760" s="55"/>
      <c r="B760" s="55"/>
      <c r="C760" s="55"/>
      <c r="D760" s="56"/>
    </row>
    <row r="761" spans="1:4" s="41" customFormat="1" ht="19.5" customHeight="1">
      <c r="A761" s="55"/>
      <c r="B761" s="55"/>
      <c r="C761" s="55"/>
      <c r="D761" s="56"/>
    </row>
    <row r="762" spans="1:4" s="41" customFormat="1" ht="19.5" customHeight="1">
      <c r="A762" s="55"/>
      <c r="B762" s="55"/>
      <c r="C762" s="55"/>
      <c r="D762" s="56"/>
    </row>
    <row r="763" spans="1:4" s="41" customFormat="1" ht="19.5" customHeight="1">
      <c r="A763" s="55"/>
      <c r="B763" s="55"/>
      <c r="C763" s="55"/>
      <c r="D763" s="56"/>
    </row>
    <row r="764" spans="1:4" s="41" customFormat="1" ht="19.5" customHeight="1">
      <c r="A764" s="55"/>
      <c r="B764" s="55"/>
      <c r="C764" s="55"/>
      <c r="D764" s="56"/>
    </row>
    <row r="765" spans="1:4" s="41" customFormat="1" ht="19.5" customHeight="1">
      <c r="A765" s="55"/>
      <c r="B765" s="55"/>
      <c r="C765" s="55"/>
      <c r="D765" s="56"/>
    </row>
    <row r="766" spans="1:4" s="41" customFormat="1" ht="19.5" customHeight="1">
      <c r="A766" s="55"/>
      <c r="B766" s="55"/>
      <c r="C766" s="55"/>
      <c r="D766" s="56"/>
    </row>
    <row r="767" spans="1:4" s="41" customFormat="1" ht="19.5" customHeight="1">
      <c r="A767" s="55"/>
      <c r="B767" s="55"/>
      <c r="C767" s="55"/>
      <c r="D767" s="56"/>
    </row>
    <row r="768" spans="1:4" s="41" customFormat="1" ht="19.5" customHeight="1">
      <c r="A768" s="55"/>
      <c r="B768" s="55"/>
      <c r="C768" s="55"/>
      <c r="D768" s="56"/>
    </row>
    <row r="769" spans="1:4" s="41" customFormat="1" ht="19.5" customHeight="1">
      <c r="A769" s="55"/>
      <c r="B769" s="55"/>
      <c r="C769" s="55"/>
      <c r="D769" s="56"/>
    </row>
    <row r="770" spans="1:4" s="41" customFormat="1" ht="19.5" customHeight="1">
      <c r="A770" s="55"/>
      <c r="B770" s="55"/>
      <c r="C770" s="55"/>
      <c r="D770" s="56"/>
    </row>
    <row r="771" spans="1:4" s="41" customFormat="1" ht="19.5" customHeight="1">
      <c r="A771" s="55"/>
      <c r="B771" s="55"/>
      <c r="C771" s="55"/>
      <c r="D771" s="56"/>
    </row>
    <row r="772" spans="1:4" s="41" customFormat="1" ht="19.5" customHeight="1">
      <c r="A772" s="55"/>
      <c r="B772" s="55"/>
      <c r="C772" s="55"/>
      <c r="D772" s="56"/>
    </row>
    <row r="773" spans="1:4" s="41" customFormat="1" ht="19.5" customHeight="1">
      <c r="A773" s="55"/>
      <c r="B773" s="55"/>
      <c r="C773" s="55"/>
      <c r="D773" s="56"/>
    </row>
    <row r="774" spans="1:4" s="41" customFormat="1" ht="19.5" customHeight="1">
      <c r="A774" s="55"/>
      <c r="B774" s="55"/>
      <c r="C774" s="55"/>
      <c r="D774" s="56"/>
    </row>
    <row r="775" spans="1:4" s="41" customFormat="1" ht="19.5" customHeight="1">
      <c r="A775" s="55"/>
      <c r="B775" s="55"/>
      <c r="C775" s="55"/>
      <c r="D775" s="56"/>
    </row>
    <row r="776" spans="1:4" s="41" customFormat="1" ht="19.5" customHeight="1">
      <c r="A776" s="55"/>
      <c r="B776" s="55"/>
      <c r="C776" s="55"/>
      <c r="D776" s="56"/>
    </row>
    <row r="777" spans="1:4" s="41" customFormat="1" ht="19.5" customHeight="1">
      <c r="A777" s="55"/>
      <c r="B777" s="55"/>
      <c r="C777" s="55"/>
      <c r="D777" s="56"/>
    </row>
    <row r="778" spans="1:4" s="41" customFormat="1" ht="19.5" customHeight="1">
      <c r="A778" s="55"/>
      <c r="B778" s="55"/>
      <c r="C778" s="55"/>
      <c r="D778" s="56"/>
    </row>
    <row r="779" spans="1:4" s="41" customFormat="1" ht="19.5" customHeight="1">
      <c r="A779" s="55"/>
      <c r="B779" s="55"/>
      <c r="C779" s="55"/>
      <c r="D779" s="56"/>
    </row>
    <row r="780" spans="1:4" s="41" customFormat="1" ht="19.5" customHeight="1">
      <c r="A780" s="55"/>
      <c r="B780" s="55"/>
      <c r="C780" s="55"/>
      <c r="D780" s="56"/>
    </row>
    <row r="781" spans="1:4" s="41" customFormat="1" ht="19.5" customHeight="1">
      <c r="A781" s="55"/>
      <c r="B781" s="55"/>
      <c r="C781" s="55"/>
      <c r="D781" s="56"/>
    </row>
    <row r="782" spans="1:4" s="41" customFormat="1" ht="19.5" customHeight="1">
      <c r="A782" s="55"/>
      <c r="B782" s="55"/>
      <c r="C782" s="55"/>
      <c r="D782" s="56"/>
    </row>
    <row r="783" spans="1:4" s="41" customFormat="1" ht="19.5" customHeight="1">
      <c r="A783" s="55"/>
      <c r="B783" s="55"/>
      <c r="C783" s="55"/>
      <c r="D783" s="56"/>
    </row>
    <row r="784" spans="1:4" s="41" customFormat="1" ht="19.5" customHeight="1">
      <c r="A784" s="55"/>
      <c r="B784" s="55"/>
      <c r="C784" s="55"/>
      <c r="D784" s="56"/>
    </row>
    <row r="785" spans="1:4" s="41" customFormat="1" ht="19.5" customHeight="1">
      <c r="A785" s="55"/>
      <c r="B785" s="55"/>
      <c r="C785" s="55"/>
      <c r="D785" s="56"/>
    </row>
    <row r="786" spans="1:4" s="41" customFormat="1" ht="19.5" customHeight="1">
      <c r="A786" s="55"/>
      <c r="B786" s="55"/>
      <c r="C786" s="55"/>
      <c r="D786" s="56"/>
    </row>
    <row r="787" spans="1:4" s="41" customFormat="1" ht="19.5" customHeight="1">
      <c r="A787" s="55"/>
      <c r="B787" s="55"/>
      <c r="C787" s="55"/>
      <c r="D787" s="56"/>
    </row>
    <row r="788" spans="1:4" s="41" customFormat="1" ht="19.5" customHeight="1">
      <c r="A788" s="55"/>
      <c r="B788" s="55"/>
      <c r="C788" s="55"/>
      <c r="D788" s="56"/>
    </row>
    <row r="789" spans="1:4" s="41" customFormat="1" ht="19.5" customHeight="1">
      <c r="A789" s="55"/>
      <c r="B789" s="55"/>
      <c r="C789" s="55"/>
      <c r="D789" s="56"/>
    </row>
    <row r="790" spans="1:4" s="41" customFormat="1" ht="19.5" customHeight="1">
      <c r="A790" s="55"/>
      <c r="B790" s="55"/>
      <c r="C790" s="55"/>
      <c r="D790" s="56"/>
    </row>
    <row r="791" spans="1:4" s="41" customFormat="1" ht="19.5" customHeight="1">
      <c r="A791" s="55"/>
      <c r="B791" s="55"/>
      <c r="C791" s="55"/>
      <c r="D791" s="56"/>
    </row>
    <row r="792" spans="1:4" s="41" customFormat="1" ht="19.5" customHeight="1">
      <c r="A792" s="55"/>
      <c r="B792" s="55"/>
      <c r="C792" s="55"/>
      <c r="D792" s="56"/>
    </row>
    <row r="793" spans="1:4" s="41" customFormat="1" ht="19.5" customHeight="1">
      <c r="A793" s="55"/>
      <c r="B793" s="55"/>
      <c r="C793" s="55"/>
      <c r="D793" s="56"/>
    </row>
    <row r="794" spans="1:4" s="41" customFormat="1" ht="19.5" customHeight="1">
      <c r="A794" s="55"/>
      <c r="B794" s="55"/>
      <c r="C794" s="55"/>
      <c r="D794" s="56"/>
    </row>
    <row r="795" spans="1:4" s="41" customFormat="1" ht="19.5" customHeight="1">
      <c r="A795" s="55"/>
      <c r="B795" s="55"/>
      <c r="C795" s="55"/>
      <c r="D795" s="56"/>
    </row>
    <row r="796" spans="1:4" s="41" customFormat="1" ht="19.5" customHeight="1">
      <c r="A796" s="55"/>
      <c r="B796" s="55"/>
      <c r="C796" s="55"/>
      <c r="D796" s="56"/>
    </row>
    <row r="797" spans="1:4" s="41" customFormat="1" ht="19.5" customHeight="1">
      <c r="A797" s="55"/>
      <c r="B797" s="55"/>
      <c r="C797" s="55"/>
      <c r="D797" s="56"/>
    </row>
    <row r="798" spans="1:4" s="41" customFormat="1" ht="19.5" customHeight="1">
      <c r="A798" s="55"/>
      <c r="B798" s="55"/>
      <c r="C798" s="55"/>
      <c r="D798" s="56"/>
    </row>
    <row r="799" spans="1:4" s="41" customFormat="1" ht="19.5" customHeight="1">
      <c r="A799" s="55"/>
      <c r="B799" s="55"/>
      <c r="C799" s="55"/>
      <c r="D799" s="56"/>
    </row>
    <row r="800" spans="1:4" s="41" customFormat="1" ht="19.5" customHeight="1">
      <c r="A800" s="55"/>
      <c r="B800" s="55"/>
      <c r="C800" s="55"/>
      <c r="D800" s="56"/>
    </row>
    <row r="801" spans="1:4" s="41" customFormat="1" ht="19.5" customHeight="1">
      <c r="A801" s="55"/>
      <c r="B801" s="55"/>
      <c r="C801" s="55"/>
      <c r="D801" s="56"/>
    </row>
    <row r="802" spans="1:4" s="41" customFormat="1" ht="19.5" customHeight="1">
      <c r="A802" s="55"/>
      <c r="B802" s="55"/>
      <c r="C802" s="55"/>
      <c r="D802" s="56"/>
    </row>
    <row r="803" spans="1:4" s="41" customFormat="1" ht="19.5" customHeight="1">
      <c r="A803" s="55"/>
      <c r="B803" s="55"/>
      <c r="C803" s="55"/>
      <c r="D803" s="56"/>
    </row>
    <row r="804" spans="1:4" s="41" customFormat="1" ht="19.5" customHeight="1">
      <c r="A804" s="55"/>
      <c r="B804" s="55"/>
      <c r="C804" s="55"/>
      <c r="D804" s="56"/>
    </row>
    <row r="805" spans="1:4" s="41" customFormat="1" ht="19.5" customHeight="1">
      <c r="A805" s="55"/>
      <c r="B805" s="55"/>
      <c r="C805" s="55"/>
      <c r="D805" s="56"/>
    </row>
    <row r="806" spans="1:4" s="41" customFormat="1" ht="19.5" customHeight="1">
      <c r="A806" s="55"/>
      <c r="B806" s="55"/>
      <c r="C806" s="55"/>
      <c r="D806" s="56"/>
    </row>
    <row r="807" spans="1:4" s="41" customFormat="1" ht="19.5" customHeight="1">
      <c r="A807" s="55"/>
      <c r="B807" s="55"/>
      <c r="C807" s="55"/>
      <c r="D807" s="56"/>
    </row>
    <row r="808" spans="1:4" s="41" customFormat="1" ht="19.5" customHeight="1">
      <c r="A808" s="55"/>
      <c r="B808" s="55"/>
      <c r="C808" s="55"/>
      <c r="D808" s="56"/>
    </row>
    <row r="809" spans="1:4" s="41" customFormat="1" ht="19.5" customHeight="1">
      <c r="A809" s="55"/>
      <c r="B809" s="55"/>
      <c r="C809" s="55"/>
      <c r="D809" s="56"/>
    </row>
    <row r="810" spans="1:4" s="41" customFormat="1" ht="19.5" customHeight="1">
      <c r="A810" s="55"/>
      <c r="B810" s="55"/>
      <c r="C810" s="55"/>
      <c r="D810" s="56"/>
    </row>
    <row r="811" spans="1:4" s="41" customFormat="1" ht="19.5" customHeight="1">
      <c r="A811" s="55"/>
      <c r="B811" s="55"/>
      <c r="C811" s="55"/>
      <c r="D811" s="56"/>
    </row>
    <row r="812" spans="1:4" s="41" customFormat="1" ht="19.5" customHeight="1">
      <c r="A812" s="55"/>
      <c r="B812" s="55"/>
      <c r="C812" s="55"/>
      <c r="D812" s="56"/>
    </row>
    <row r="813" spans="1:4" s="41" customFormat="1" ht="19.5" customHeight="1">
      <c r="A813" s="55"/>
      <c r="B813" s="55"/>
      <c r="C813" s="55"/>
      <c r="D813" s="56"/>
    </row>
    <row r="814" spans="1:4" s="41" customFormat="1" ht="19.5" customHeight="1">
      <c r="A814" s="55"/>
      <c r="B814" s="55"/>
      <c r="C814" s="55"/>
      <c r="D814" s="56"/>
    </row>
    <row r="815" spans="1:4" s="41" customFormat="1" ht="19.5" customHeight="1">
      <c r="A815" s="55"/>
      <c r="B815" s="55"/>
      <c r="C815" s="55"/>
      <c r="D815" s="56"/>
    </row>
    <row r="816" spans="1:4" s="41" customFormat="1" ht="19.5" customHeight="1">
      <c r="A816" s="55"/>
      <c r="B816" s="55"/>
      <c r="C816" s="55"/>
      <c r="D816" s="56"/>
    </row>
    <row r="817" spans="1:4" s="41" customFormat="1" ht="19.5" customHeight="1">
      <c r="A817" s="55"/>
      <c r="B817" s="55"/>
      <c r="C817" s="55"/>
      <c r="D817" s="56"/>
    </row>
    <row r="818" spans="1:4" s="41" customFormat="1" ht="19.5" customHeight="1">
      <c r="A818" s="55"/>
      <c r="B818" s="55"/>
      <c r="C818" s="55"/>
      <c r="D818" s="56"/>
    </row>
    <row r="819" spans="1:4" s="41" customFormat="1" ht="19.5" customHeight="1">
      <c r="A819" s="55"/>
      <c r="B819" s="55"/>
      <c r="C819" s="55"/>
      <c r="D819" s="56"/>
    </row>
    <row r="820" spans="1:4" s="41" customFormat="1" ht="19.5" customHeight="1">
      <c r="A820" s="55"/>
      <c r="B820" s="55"/>
      <c r="C820" s="55"/>
      <c r="D820" s="56"/>
    </row>
    <row r="821" spans="1:4" s="41" customFormat="1" ht="19.5" customHeight="1">
      <c r="A821" s="55"/>
      <c r="B821" s="55"/>
      <c r="C821" s="55"/>
      <c r="D821" s="56"/>
    </row>
    <row r="822" spans="1:4" s="41" customFormat="1" ht="19.5" customHeight="1">
      <c r="A822" s="55"/>
      <c r="B822" s="55"/>
      <c r="C822" s="55"/>
      <c r="D822" s="56"/>
    </row>
    <row r="823" spans="1:4" s="41" customFormat="1" ht="19.5" customHeight="1">
      <c r="A823" s="55"/>
      <c r="B823" s="55"/>
      <c r="C823" s="55"/>
      <c r="D823" s="56"/>
    </row>
    <row r="824" spans="1:4" s="41" customFormat="1" ht="19.5" customHeight="1">
      <c r="A824" s="55"/>
      <c r="B824" s="55"/>
      <c r="C824" s="55"/>
      <c r="D824" s="56"/>
    </row>
    <row r="825" spans="1:4" s="41" customFormat="1" ht="19.5" customHeight="1">
      <c r="A825" s="55"/>
      <c r="B825" s="55"/>
      <c r="C825" s="55"/>
      <c r="D825" s="56"/>
    </row>
    <row r="826" spans="1:4" s="41" customFormat="1" ht="19.5" customHeight="1">
      <c r="A826" s="55"/>
      <c r="B826" s="55"/>
      <c r="C826" s="55"/>
      <c r="D826" s="56"/>
    </row>
    <row r="827" spans="1:4" s="41" customFormat="1" ht="19.5" customHeight="1">
      <c r="A827" s="55"/>
      <c r="B827" s="55"/>
      <c r="C827" s="55"/>
      <c r="D827" s="56"/>
    </row>
    <row r="828" spans="1:4" s="41" customFormat="1" ht="19.5" customHeight="1">
      <c r="A828" s="55"/>
      <c r="B828" s="55"/>
      <c r="C828" s="55"/>
      <c r="D828" s="56"/>
    </row>
    <row r="829" spans="1:4" s="41" customFormat="1" ht="19.5" customHeight="1">
      <c r="A829" s="55"/>
      <c r="B829" s="55"/>
      <c r="C829" s="55"/>
      <c r="D829" s="56"/>
    </row>
    <row r="830" spans="1:4" s="41" customFormat="1" ht="19.5" customHeight="1">
      <c r="A830" s="55"/>
      <c r="B830" s="55"/>
      <c r="C830" s="55"/>
      <c r="D830" s="56"/>
    </row>
    <row r="831" spans="1:4" s="41" customFormat="1" ht="19.5" customHeight="1">
      <c r="A831" s="55"/>
      <c r="B831" s="55"/>
      <c r="C831" s="55"/>
      <c r="D831" s="56"/>
    </row>
    <row r="832" spans="1:4" s="41" customFormat="1" ht="19.5" customHeight="1">
      <c r="A832" s="55"/>
      <c r="B832" s="55"/>
      <c r="C832" s="55"/>
      <c r="D832" s="56"/>
    </row>
    <row r="833" spans="1:4" s="41" customFormat="1" ht="19.5" customHeight="1">
      <c r="A833" s="55"/>
      <c r="B833" s="55"/>
      <c r="C833" s="55"/>
      <c r="D833" s="56"/>
    </row>
    <row r="834" spans="1:4" s="41" customFormat="1" ht="19.5" customHeight="1">
      <c r="A834" s="55"/>
      <c r="B834" s="55"/>
      <c r="C834" s="55"/>
      <c r="D834" s="56"/>
    </row>
    <row r="835" spans="1:4" s="41" customFormat="1" ht="19.5" customHeight="1">
      <c r="A835" s="55"/>
      <c r="B835" s="55"/>
      <c r="C835" s="55"/>
      <c r="D835" s="56"/>
    </row>
    <row r="836" spans="1:4" s="41" customFormat="1" ht="19.5" customHeight="1">
      <c r="A836" s="55"/>
      <c r="B836" s="55"/>
      <c r="C836" s="55"/>
      <c r="D836" s="56"/>
    </row>
    <row r="837" spans="1:4" s="41" customFormat="1" ht="19.5" customHeight="1">
      <c r="A837" s="55"/>
      <c r="B837" s="55"/>
      <c r="C837" s="55"/>
      <c r="D837" s="56"/>
    </row>
    <row r="838" spans="1:4" s="41" customFormat="1" ht="19.5" customHeight="1">
      <c r="A838" s="55"/>
      <c r="B838" s="55"/>
      <c r="C838" s="55"/>
      <c r="D838" s="56"/>
    </row>
    <row r="839" spans="1:4" s="41" customFormat="1" ht="19.5" customHeight="1">
      <c r="A839" s="55"/>
      <c r="B839" s="55"/>
      <c r="C839" s="55"/>
      <c r="D839" s="56"/>
    </row>
    <row r="840" spans="1:4" s="41" customFormat="1" ht="19.5" customHeight="1">
      <c r="A840" s="55"/>
      <c r="B840" s="55"/>
      <c r="C840" s="55"/>
      <c r="D840" s="56"/>
    </row>
    <row r="841" spans="1:4" s="41" customFormat="1" ht="19.5" customHeight="1">
      <c r="A841" s="55"/>
      <c r="B841" s="55"/>
      <c r="C841" s="55"/>
      <c r="D841" s="56"/>
    </row>
    <row r="842" spans="1:4" s="41" customFormat="1" ht="19.5" customHeight="1">
      <c r="A842" s="55"/>
      <c r="B842" s="55"/>
      <c r="C842" s="55"/>
      <c r="D842" s="56"/>
    </row>
    <row r="843" spans="1:4" s="41" customFormat="1" ht="19.5" customHeight="1">
      <c r="A843" s="55"/>
      <c r="B843" s="55"/>
      <c r="C843" s="55"/>
      <c r="D843" s="56"/>
    </row>
    <row r="844" spans="1:4" s="41" customFormat="1" ht="19.5" customHeight="1">
      <c r="A844" s="55"/>
      <c r="B844" s="55"/>
      <c r="C844" s="55"/>
      <c r="D844" s="56"/>
    </row>
    <row r="845" spans="1:4" s="41" customFormat="1" ht="19.5" customHeight="1">
      <c r="A845" s="55"/>
      <c r="B845" s="55"/>
      <c r="C845" s="55"/>
      <c r="D845" s="56"/>
    </row>
    <row r="846" spans="1:4" s="41" customFormat="1" ht="19.5" customHeight="1">
      <c r="A846" s="55"/>
      <c r="B846" s="55"/>
      <c r="C846" s="55"/>
      <c r="D846" s="56"/>
    </row>
    <row r="847" spans="1:4" s="41" customFormat="1" ht="19.5" customHeight="1">
      <c r="A847" s="55"/>
      <c r="B847" s="55"/>
      <c r="C847" s="55"/>
      <c r="D847" s="56"/>
    </row>
    <row r="848" spans="1:4" s="41" customFormat="1" ht="19.5" customHeight="1">
      <c r="A848" s="55"/>
      <c r="B848" s="55"/>
      <c r="C848" s="55"/>
      <c r="D848" s="56"/>
    </row>
    <row r="849" spans="1:4" s="41" customFormat="1" ht="19.5" customHeight="1">
      <c r="A849" s="55"/>
      <c r="B849" s="55"/>
      <c r="C849" s="55"/>
      <c r="D849" s="56"/>
    </row>
    <row r="850" spans="1:4" s="41" customFormat="1" ht="19.5" customHeight="1">
      <c r="A850" s="55"/>
      <c r="B850" s="55"/>
      <c r="C850" s="55"/>
      <c r="D850" s="56"/>
    </row>
    <row r="851" spans="1:4" s="41" customFormat="1" ht="19.5" customHeight="1">
      <c r="A851" s="55"/>
      <c r="B851" s="55"/>
      <c r="C851" s="55"/>
      <c r="D851" s="56"/>
    </row>
    <row r="852" spans="1:4" s="41" customFormat="1" ht="19.5" customHeight="1">
      <c r="A852" s="55"/>
      <c r="B852" s="55"/>
      <c r="C852" s="55"/>
      <c r="D852" s="56"/>
    </row>
    <row r="853" spans="1:4" s="41" customFormat="1" ht="19.5" customHeight="1">
      <c r="A853" s="55"/>
      <c r="B853" s="55"/>
      <c r="C853" s="55"/>
      <c r="D853" s="56"/>
    </row>
    <row r="854" spans="1:4" s="41" customFormat="1" ht="19.5" customHeight="1">
      <c r="A854" s="55"/>
      <c r="B854" s="55"/>
      <c r="C854" s="55"/>
      <c r="D854" s="56"/>
    </row>
    <row r="855" spans="1:4" s="41" customFormat="1" ht="19.5" customHeight="1">
      <c r="A855" s="55"/>
      <c r="B855" s="55"/>
      <c r="C855" s="55"/>
      <c r="D855" s="56"/>
    </row>
    <row r="856" spans="1:4" s="41" customFormat="1" ht="19.5" customHeight="1">
      <c r="A856" s="55"/>
      <c r="B856" s="55"/>
      <c r="C856" s="55"/>
      <c r="D856" s="56"/>
    </row>
    <row r="857" spans="1:4" s="41" customFormat="1" ht="19.5" customHeight="1">
      <c r="A857" s="55"/>
      <c r="B857" s="55"/>
      <c r="C857" s="55"/>
      <c r="D857" s="56"/>
    </row>
    <row r="858" spans="1:4" s="41" customFormat="1" ht="19.5" customHeight="1">
      <c r="A858" s="55"/>
      <c r="B858" s="55"/>
      <c r="C858" s="55"/>
      <c r="D858" s="56"/>
    </row>
    <row r="859" spans="1:4" s="41" customFormat="1" ht="19.5" customHeight="1">
      <c r="A859" s="55"/>
      <c r="B859" s="55"/>
      <c r="C859" s="55"/>
      <c r="D859" s="56"/>
    </row>
    <row r="860" spans="1:4" s="41" customFormat="1" ht="19.5" customHeight="1">
      <c r="A860" s="55"/>
      <c r="B860" s="55"/>
      <c r="C860" s="55"/>
      <c r="D860" s="56"/>
    </row>
    <row r="861" spans="1:4" s="41" customFormat="1" ht="19.5" customHeight="1">
      <c r="A861" s="55"/>
      <c r="B861" s="55"/>
      <c r="C861" s="55"/>
      <c r="D861" s="56"/>
    </row>
    <row r="862" spans="1:4" s="41" customFormat="1" ht="19.5" customHeight="1">
      <c r="A862" s="55"/>
      <c r="B862" s="55"/>
      <c r="C862" s="55"/>
      <c r="D862" s="56"/>
    </row>
    <row r="863" spans="1:4" s="41" customFormat="1" ht="19.5" customHeight="1">
      <c r="A863" s="55"/>
      <c r="B863" s="55"/>
      <c r="C863" s="55"/>
      <c r="D863" s="56"/>
    </row>
    <row r="864" spans="1:4" s="41" customFormat="1" ht="19.5" customHeight="1">
      <c r="A864" s="55"/>
      <c r="B864" s="55"/>
      <c r="C864" s="55"/>
      <c r="D864" s="56"/>
    </row>
    <row r="865" spans="1:4" s="41" customFormat="1" ht="19.5" customHeight="1">
      <c r="A865" s="55"/>
      <c r="B865" s="55"/>
      <c r="C865" s="55"/>
      <c r="D865" s="56"/>
    </row>
    <row r="866" spans="1:4" s="41" customFormat="1" ht="19.5" customHeight="1">
      <c r="A866" s="55"/>
      <c r="B866" s="55"/>
      <c r="C866" s="55"/>
      <c r="D866" s="56"/>
    </row>
    <row r="867" spans="1:4" s="41" customFormat="1" ht="19.5" customHeight="1">
      <c r="A867" s="55"/>
      <c r="B867" s="55"/>
      <c r="C867" s="55"/>
      <c r="D867" s="56"/>
    </row>
    <row r="868" spans="1:4" s="41" customFormat="1" ht="19.5" customHeight="1">
      <c r="A868" s="55"/>
      <c r="B868" s="55"/>
      <c r="C868" s="55"/>
      <c r="D868" s="56"/>
    </row>
    <row r="869" spans="1:4" s="41" customFormat="1" ht="19.5" customHeight="1">
      <c r="A869" s="55"/>
      <c r="B869" s="55"/>
      <c r="C869" s="55"/>
      <c r="D869" s="56"/>
    </row>
    <row r="870" spans="1:4" s="41" customFormat="1" ht="19.5" customHeight="1">
      <c r="A870" s="55"/>
      <c r="B870" s="55"/>
      <c r="C870" s="55"/>
      <c r="D870" s="56"/>
    </row>
    <row r="871" spans="1:4" s="41" customFormat="1" ht="19.5" customHeight="1">
      <c r="A871" s="55"/>
      <c r="B871" s="55"/>
      <c r="C871" s="55"/>
      <c r="D871" s="56"/>
    </row>
    <row r="872" spans="1:4" s="41" customFormat="1" ht="19.5" customHeight="1">
      <c r="A872" s="55"/>
      <c r="B872" s="55"/>
      <c r="C872" s="55"/>
      <c r="D872" s="56"/>
    </row>
    <row r="873" spans="1:4" s="41" customFormat="1" ht="19.5" customHeight="1">
      <c r="A873" s="55"/>
      <c r="B873" s="55"/>
      <c r="C873" s="55"/>
      <c r="D873" s="56"/>
    </row>
    <row r="874" spans="1:4" s="41" customFormat="1" ht="19.5" customHeight="1">
      <c r="A874" s="55"/>
      <c r="B874" s="55"/>
      <c r="C874" s="55"/>
      <c r="D874" s="56"/>
    </row>
    <row r="875" spans="1:4" s="41" customFormat="1" ht="19.5" customHeight="1">
      <c r="A875" s="55"/>
      <c r="B875" s="55"/>
      <c r="C875" s="55"/>
      <c r="D875" s="56"/>
    </row>
    <row r="876" spans="1:4" s="41" customFormat="1" ht="19.5" customHeight="1">
      <c r="A876" s="55"/>
      <c r="B876" s="55"/>
      <c r="C876" s="55"/>
      <c r="D876" s="56"/>
    </row>
    <row r="877" spans="1:4" s="41" customFormat="1" ht="19.5" customHeight="1">
      <c r="A877" s="55"/>
      <c r="B877" s="55"/>
      <c r="C877" s="55"/>
      <c r="D877" s="56"/>
    </row>
    <row r="878" spans="1:4" s="41" customFormat="1" ht="19.5" customHeight="1">
      <c r="A878" s="55"/>
      <c r="B878" s="55"/>
      <c r="C878" s="55"/>
      <c r="D878" s="56"/>
    </row>
    <row r="879" spans="1:4" s="41" customFormat="1" ht="19.5" customHeight="1">
      <c r="A879" s="55"/>
      <c r="B879" s="55"/>
      <c r="C879" s="55"/>
      <c r="D879" s="56"/>
    </row>
    <row r="880" spans="1:4" s="41" customFormat="1" ht="19.5" customHeight="1">
      <c r="A880" s="55"/>
      <c r="B880" s="55"/>
      <c r="C880" s="55"/>
      <c r="D880" s="56"/>
    </row>
    <row r="881" spans="1:4" s="41" customFormat="1" ht="19.5" customHeight="1">
      <c r="A881" s="55"/>
      <c r="B881" s="55"/>
      <c r="C881" s="55"/>
      <c r="D881" s="56"/>
    </row>
    <row r="882" spans="1:4" s="41" customFormat="1" ht="19.5" customHeight="1">
      <c r="A882" s="55"/>
      <c r="B882" s="55"/>
      <c r="C882" s="55"/>
      <c r="D882" s="56"/>
    </row>
    <row r="883" spans="1:4" s="41" customFormat="1" ht="19.5" customHeight="1">
      <c r="A883" s="55"/>
      <c r="B883" s="55"/>
      <c r="C883" s="55"/>
      <c r="D883" s="56"/>
    </row>
    <row r="884" spans="1:4" s="41" customFormat="1" ht="19.5" customHeight="1">
      <c r="A884" s="55"/>
      <c r="B884" s="55"/>
      <c r="C884" s="55"/>
      <c r="D884" s="56"/>
    </row>
    <row r="885" spans="1:4" s="41" customFormat="1" ht="19.5" customHeight="1">
      <c r="A885" s="55"/>
      <c r="B885" s="55"/>
      <c r="C885" s="55"/>
      <c r="D885" s="56"/>
    </row>
    <row r="886" spans="1:4" s="41" customFormat="1" ht="19.5" customHeight="1">
      <c r="A886" s="55"/>
      <c r="B886" s="55"/>
      <c r="C886" s="55"/>
      <c r="D886" s="56"/>
    </row>
    <row r="887" spans="1:4" s="41" customFormat="1" ht="19.5" customHeight="1">
      <c r="A887" s="55"/>
      <c r="B887" s="55"/>
      <c r="C887" s="55"/>
      <c r="D887" s="56"/>
    </row>
    <row r="888" spans="1:4" s="41" customFormat="1" ht="19.5" customHeight="1">
      <c r="A888" s="55"/>
      <c r="B888" s="55"/>
      <c r="C888" s="55"/>
      <c r="D888" s="56"/>
    </row>
    <row r="889" spans="1:4" s="41" customFormat="1" ht="19.5" customHeight="1">
      <c r="A889" s="55"/>
      <c r="B889" s="55"/>
      <c r="C889" s="55"/>
      <c r="D889" s="56"/>
    </row>
    <row r="890" spans="1:4" s="41" customFormat="1" ht="19.5" customHeight="1">
      <c r="A890" s="55"/>
      <c r="B890" s="55"/>
      <c r="C890" s="55"/>
      <c r="D890" s="56"/>
    </row>
    <row r="891" spans="1:4" s="41" customFormat="1" ht="19.5" customHeight="1">
      <c r="A891" s="55"/>
      <c r="B891" s="55"/>
      <c r="C891" s="55"/>
      <c r="D891" s="56"/>
    </row>
    <row r="892" spans="1:4" s="41" customFormat="1" ht="19.5" customHeight="1">
      <c r="A892" s="55"/>
      <c r="B892" s="55"/>
      <c r="C892" s="55"/>
      <c r="D892" s="56"/>
    </row>
    <row r="893" spans="1:4" s="41" customFormat="1" ht="19.5" customHeight="1">
      <c r="A893" s="55"/>
      <c r="B893" s="55"/>
      <c r="C893" s="55"/>
      <c r="D893" s="56"/>
    </row>
    <row r="894" spans="1:4" s="41" customFormat="1" ht="19.5" customHeight="1">
      <c r="A894" s="55"/>
      <c r="B894" s="55"/>
      <c r="C894" s="55"/>
      <c r="D894" s="56"/>
    </row>
    <row r="895" spans="1:4" s="41" customFormat="1" ht="19.5" customHeight="1">
      <c r="A895" s="55"/>
      <c r="B895" s="55"/>
      <c r="C895" s="55"/>
      <c r="D895" s="56"/>
    </row>
    <row r="896" spans="1:4" s="41" customFormat="1" ht="19.5" customHeight="1">
      <c r="A896" s="55"/>
      <c r="B896" s="55"/>
      <c r="C896" s="55"/>
      <c r="D896" s="56"/>
    </row>
    <row r="897" spans="1:4" s="41" customFormat="1" ht="19.5" customHeight="1">
      <c r="A897" s="55"/>
      <c r="B897" s="55"/>
      <c r="C897" s="55"/>
      <c r="D897" s="56"/>
    </row>
    <row r="898" spans="1:4" s="41" customFormat="1" ht="19.5" customHeight="1">
      <c r="A898" s="55"/>
      <c r="B898" s="55"/>
      <c r="C898" s="55"/>
      <c r="D898" s="56"/>
    </row>
    <row r="899" spans="1:4" s="41" customFormat="1" ht="19.5" customHeight="1">
      <c r="A899" s="55"/>
      <c r="B899" s="55"/>
      <c r="C899" s="55"/>
      <c r="D899" s="56"/>
    </row>
    <row r="900" spans="1:4" s="41" customFormat="1" ht="19.5" customHeight="1">
      <c r="A900" s="55"/>
      <c r="B900" s="55"/>
      <c r="C900" s="55"/>
      <c r="D900" s="56"/>
    </row>
    <row r="901" spans="1:4" s="41" customFormat="1" ht="19.5" customHeight="1">
      <c r="A901" s="55"/>
      <c r="B901" s="55"/>
      <c r="C901" s="55"/>
      <c r="D901" s="56"/>
    </row>
    <row r="902" spans="1:4" s="41" customFormat="1" ht="19.5" customHeight="1">
      <c r="A902" s="55"/>
      <c r="B902" s="55"/>
      <c r="C902" s="55"/>
      <c r="D902" s="56"/>
    </row>
    <row r="903" spans="1:4" s="41" customFormat="1" ht="19.5" customHeight="1">
      <c r="A903" s="55"/>
      <c r="B903" s="55"/>
      <c r="C903" s="55"/>
      <c r="D903" s="56"/>
    </row>
    <row r="904" spans="1:4" s="41" customFormat="1" ht="19.5" customHeight="1">
      <c r="A904" s="55"/>
      <c r="B904" s="55"/>
      <c r="C904" s="55"/>
      <c r="D904" s="56"/>
    </row>
    <row r="905" spans="1:4" s="41" customFormat="1" ht="19.5" customHeight="1">
      <c r="A905" s="55"/>
      <c r="B905" s="55"/>
      <c r="C905" s="55"/>
      <c r="D905" s="56"/>
    </row>
    <row r="906" spans="1:4" s="41" customFormat="1" ht="19.5" customHeight="1">
      <c r="A906" s="55"/>
      <c r="B906" s="55"/>
      <c r="C906" s="55"/>
      <c r="D906" s="56"/>
    </row>
    <row r="907" spans="1:4" s="41" customFormat="1" ht="19.5" customHeight="1">
      <c r="A907" s="55"/>
      <c r="B907" s="55"/>
      <c r="C907" s="55"/>
      <c r="D907" s="56"/>
    </row>
    <row r="908" spans="1:4" s="41" customFormat="1" ht="19.5" customHeight="1">
      <c r="A908" s="55"/>
      <c r="B908" s="55"/>
      <c r="C908" s="55"/>
      <c r="D908" s="56"/>
    </row>
    <row r="909" spans="1:4" s="41" customFormat="1" ht="19.5" customHeight="1">
      <c r="A909" s="55"/>
      <c r="B909" s="55"/>
      <c r="C909" s="55"/>
      <c r="D909" s="56"/>
    </row>
    <row r="910" spans="1:4" s="41" customFormat="1" ht="19.5" customHeight="1">
      <c r="A910" s="55"/>
      <c r="B910" s="55"/>
      <c r="C910" s="55"/>
      <c r="D910" s="56"/>
    </row>
    <row r="911" spans="1:4" s="41" customFormat="1" ht="19.5" customHeight="1">
      <c r="A911" s="55"/>
      <c r="B911" s="55"/>
      <c r="C911" s="55"/>
      <c r="D911" s="56"/>
    </row>
    <row r="912" spans="1:4" s="41" customFormat="1" ht="19.5" customHeight="1">
      <c r="A912" s="55"/>
      <c r="B912" s="55"/>
      <c r="C912" s="55"/>
      <c r="D912" s="56"/>
    </row>
    <row r="913" spans="1:4" s="41" customFormat="1" ht="19.5" customHeight="1">
      <c r="A913" s="55"/>
      <c r="B913" s="55"/>
      <c r="C913" s="55"/>
      <c r="D913" s="56"/>
    </row>
    <row r="914" spans="1:4" s="41" customFormat="1" ht="19.5" customHeight="1">
      <c r="A914" s="55"/>
      <c r="B914" s="55"/>
      <c r="C914" s="55"/>
      <c r="D914" s="56"/>
    </row>
    <row r="915" spans="1:4" s="41" customFormat="1" ht="19.5" customHeight="1">
      <c r="A915" s="55"/>
      <c r="B915" s="55"/>
      <c r="C915" s="55"/>
      <c r="D915" s="56"/>
    </row>
    <row r="916" spans="1:4" s="41" customFormat="1" ht="19.5" customHeight="1">
      <c r="A916" s="55"/>
      <c r="B916" s="55"/>
      <c r="C916" s="55"/>
      <c r="D916" s="56"/>
    </row>
    <row r="917" spans="1:4" s="41" customFormat="1" ht="19.5" customHeight="1">
      <c r="A917" s="55"/>
      <c r="B917" s="55"/>
      <c r="C917" s="55"/>
      <c r="D917" s="56"/>
    </row>
    <row r="918" spans="1:4" s="41" customFormat="1" ht="19.5" customHeight="1">
      <c r="A918" s="55"/>
      <c r="B918" s="55"/>
      <c r="C918" s="55"/>
      <c r="D918" s="56"/>
    </row>
    <row r="919" spans="1:4" s="41" customFormat="1" ht="19.5" customHeight="1">
      <c r="A919" s="55"/>
      <c r="B919" s="55"/>
      <c r="C919" s="55"/>
      <c r="D919" s="56"/>
    </row>
    <row r="920" spans="1:4" s="41" customFormat="1" ht="19.5" customHeight="1">
      <c r="A920" s="55"/>
      <c r="B920" s="55"/>
      <c r="C920" s="55"/>
      <c r="D920" s="56"/>
    </row>
    <row r="921" spans="1:4" s="41" customFormat="1" ht="19.5" customHeight="1">
      <c r="A921" s="55"/>
      <c r="B921" s="55"/>
      <c r="C921" s="55"/>
      <c r="D921" s="56"/>
    </row>
    <row r="922" spans="1:4" s="41" customFormat="1" ht="19.5" customHeight="1">
      <c r="A922" s="55"/>
      <c r="B922" s="55"/>
      <c r="C922" s="55"/>
      <c r="D922" s="56"/>
    </row>
    <row r="923" spans="1:4" s="41" customFormat="1" ht="19.5" customHeight="1">
      <c r="A923" s="55"/>
      <c r="B923" s="55"/>
      <c r="C923" s="55"/>
      <c r="D923" s="56"/>
    </row>
    <row r="924" spans="1:4" s="41" customFormat="1" ht="19.5" customHeight="1">
      <c r="A924" s="55"/>
      <c r="B924" s="55"/>
      <c r="C924" s="55"/>
      <c r="D924" s="56"/>
    </row>
    <row r="925" spans="1:4" s="41" customFormat="1" ht="19.5" customHeight="1">
      <c r="A925" s="55"/>
      <c r="B925" s="55"/>
      <c r="C925" s="55"/>
      <c r="D925" s="56"/>
    </row>
    <row r="926" spans="1:4" s="41" customFormat="1" ht="19.5" customHeight="1">
      <c r="A926" s="55"/>
      <c r="B926" s="55"/>
      <c r="C926" s="55"/>
      <c r="D926" s="56"/>
    </row>
    <row r="927" spans="1:4" s="41" customFormat="1" ht="19.5" customHeight="1">
      <c r="A927" s="55"/>
      <c r="B927" s="55"/>
      <c r="C927" s="55"/>
      <c r="D927" s="56"/>
    </row>
    <row r="928" spans="1:4" s="41" customFormat="1" ht="19.5" customHeight="1">
      <c r="A928" s="55"/>
      <c r="B928" s="55"/>
      <c r="C928" s="55"/>
      <c r="D928" s="56"/>
    </row>
    <row r="929" spans="1:4" s="41" customFormat="1" ht="19.5" customHeight="1">
      <c r="A929" s="55"/>
      <c r="B929" s="55"/>
      <c r="C929" s="55"/>
      <c r="D929" s="56"/>
    </row>
    <row r="930" spans="1:4" s="41" customFormat="1" ht="19.5" customHeight="1">
      <c r="A930" s="55"/>
      <c r="B930" s="55"/>
      <c r="C930" s="55"/>
      <c r="D930" s="56"/>
    </row>
    <row r="931" spans="1:4" s="41" customFormat="1" ht="19.5" customHeight="1">
      <c r="A931" s="55"/>
      <c r="B931" s="55"/>
      <c r="C931" s="55"/>
      <c r="D931" s="56"/>
    </row>
    <row r="932" spans="1:4" s="41" customFormat="1" ht="19.5" customHeight="1">
      <c r="A932" s="55"/>
      <c r="B932" s="55"/>
      <c r="C932" s="55"/>
      <c r="D932" s="56"/>
    </row>
    <row r="933" spans="1:4" s="41" customFormat="1" ht="19.5" customHeight="1">
      <c r="A933" s="55"/>
      <c r="B933" s="55"/>
      <c r="C933" s="55"/>
      <c r="D933" s="56"/>
    </row>
    <row r="934" spans="1:4" s="41" customFormat="1" ht="19.5" customHeight="1">
      <c r="A934" s="55"/>
      <c r="B934" s="55"/>
      <c r="C934" s="55"/>
      <c r="D934" s="56"/>
    </row>
    <row r="935" spans="1:4" s="41" customFormat="1" ht="19.5" customHeight="1">
      <c r="A935" s="55"/>
      <c r="B935" s="55"/>
      <c r="C935" s="55"/>
      <c r="D935" s="56"/>
    </row>
    <row r="936" spans="1:4" s="41" customFormat="1" ht="19.5" customHeight="1">
      <c r="A936" s="55"/>
      <c r="B936" s="55"/>
      <c r="C936" s="55"/>
      <c r="D936" s="56"/>
    </row>
    <row r="937" spans="1:4" s="41" customFormat="1" ht="19.5" customHeight="1">
      <c r="A937" s="55"/>
      <c r="B937" s="55"/>
      <c r="C937" s="55"/>
      <c r="D937" s="56"/>
    </row>
    <row r="938" spans="1:4" s="41" customFormat="1" ht="19.5" customHeight="1">
      <c r="A938" s="55"/>
      <c r="B938" s="55"/>
      <c r="C938" s="55"/>
      <c r="D938" s="56"/>
    </row>
    <row r="939" spans="1:4" s="41" customFormat="1" ht="19.5" customHeight="1">
      <c r="A939" s="55"/>
      <c r="B939" s="55"/>
      <c r="C939" s="55"/>
      <c r="D939" s="56"/>
    </row>
    <row r="940" spans="1:4" s="41" customFormat="1" ht="19.5" customHeight="1">
      <c r="A940" s="55"/>
      <c r="B940" s="55"/>
      <c r="C940" s="55"/>
      <c r="D940" s="56"/>
    </row>
    <row r="941" spans="1:4" s="41" customFormat="1" ht="19.5" customHeight="1">
      <c r="A941" s="55"/>
      <c r="B941" s="55"/>
      <c r="C941" s="55"/>
      <c r="D941" s="56"/>
    </row>
    <row r="942" spans="1:4" s="41" customFormat="1" ht="19.5" customHeight="1">
      <c r="A942" s="55"/>
      <c r="B942" s="55"/>
      <c r="C942" s="55"/>
      <c r="D942" s="56"/>
    </row>
    <row r="943" spans="1:4" s="41" customFormat="1" ht="19.5" customHeight="1">
      <c r="A943" s="55"/>
      <c r="B943" s="55"/>
      <c r="C943" s="55"/>
      <c r="D943" s="56"/>
    </row>
    <row r="944" spans="1:4" s="41" customFormat="1" ht="19.5" customHeight="1">
      <c r="A944" s="55"/>
      <c r="B944" s="55"/>
      <c r="C944" s="55"/>
      <c r="D944" s="56"/>
    </row>
    <row r="945" spans="1:4" s="41" customFormat="1" ht="19.5" customHeight="1">
      <c r="A945" s="55"/>
      <c r="B945" s="55"/>
      <c r="C945" s="55"/>
      <c r="D945" s="56"/>
    </row>
    <row r="946" spans="1:4" s="41" customFormat="1" ht="19.5" customHeight="1">
      <c r="A946" s="55"/>
      <c r="B946" s="55"/>
      <c r="C946" s="55"/>
      <c r="D946" s="56"/>
    </row>
    <row r="947" spans="1:4" s="41" customFormat="1" ht="19.5" customHeight="1">
      <c r="A947" s="55"/>
      <c r="B947" s="55"/>
      <c r="C947" s="55"/>
      <c r="D947" s="56"/>
    </row>
    <row r="948" spans="1:4" s="41" customFormat="1" ht="19.5" customHeight="1">
      <c r="A948" s="55"/>
      <c r="B948" s="55"/>
      <c r="C948" s="55"/>
      <c r="D948" s="56"/>
    </row>
    <row r="949" spans="1:4" s="41" customFormat="1" ht="19.5" customHeight="1">
      <c r="A949" s="55"/>
      <c r="B949" s="55"/>
      <c r="C949" s="55"/>
      <c r="D949" s="56"/>
    </row>
    <row r="950" spans="1:4" s="41" customFormat="1" ht="19.5" customHeight="1">
      <c r="A950" s="55"/>
      <c r="B950" s="55"/>
      <c r="C950" s="55"/>
      <c r="D950" s="56"/>
    </row>
    <row r="951" spans="1:4" s="41" customFormat="1" ht="19.5" customHeight="1">
      <c r="A951" s="55"/>
      <c r="B951" s="55"/>
      <c r="C951" s="55"/>
      <c r="D951" s="56"/>
    </row>
    <row r="952" spans="1:4" s="41" customFormat="1" ht="19.5" customHeight="1">
      <c r="A952" s="55"/>
      <c r="B952" s="55"/>
      <c r="C952" s="55"/>
      <c r="D952" s="56"/>
    </row>
    <row r="953" spans="1:4" s="41" customFormat="1" ht="19.5" customHeight="1">
      <c r="A953" s="55"/>
      <c r="B953" s="55"/>
      <c r="C953" s="55"/>
      <c r="D953" s="56"/>
    </row>
    <row r="954" spans="1:4" s="41" customFormat="1" ht="19.5" customHeight="1">
      <c r="A954" s="55"/>
      <c r="B954" s="55"/>
      <c r="C954" s="55"/>
      <c r="D954" s="56"/>
    </row>
    <row r="955" spans="1:4" s="41" customFormat="1" ht="19.5" customHeight="1">
      <c r="A955" s="55"/>
      <c r="B955" s="55"/>
      <c r="C955" s="55"/>
      <c r="D955" s="56"/>
    </row>
    <row r="956" spans="1:4" s="41" customFormat="1" ht="19.5" customHeight="1">
      <c r="A956" s="55"/>
      <c r="B956" s="55"/>
      <c r="C956" s="55"/>
      <c r="D956" s="56"/>
    </row>
    <row r="957" spans="1:4" s="41" customFormat="1" ht="19.5" customHeight="1">
      <c r="A957" s="55"/>
      <c r="B957" s="55"/>
      <c r="C957" s="55"/>
      <c r="D957" s="56"/>
    </row>
    <row r="958" spans="1:4" s="41" customFormat="1" ht="19.5" customHeight="1">
      <c r="A958" s="55"/>
      <c r="B958" s="55"/>
      <c r="C958" s="55"/>
      <c r="D958" s="56"/>
    </row>
    <row r="959" spans="1:4" s="41" customFormat="1" ht="19.5" customHeight="1">
      <c r="A959" s="55"/>
      <c r="B959" s="55"/>
      <c r="C959" s="55"/>
      <c r="D959" s="56"/>
    </row>
    <row r="960" spans="1:4" s="41" customFormat="1" ht="19.5" customHeight="1">
      <c r="A960" s="55"/>
      <c r="B960" s="55"/>
      <c r="C960" s="55"/>
      <c r="D960" s="56"/>
    </row>
    <row r="961" spans="1:4" s="41" customFormat="1" ht="19.5" customHeight="1">
      <c r="A961" s="55"/>
      <c r="B961" s="55"/>
      <c r="C961" s="55"/>
      <c r="D961" s="56"/>
    </row>
    <row r="962" spans="1:4" s="41" customFormat="1" ht="19.5" customHeight="1">
      <c r="A962" s="55"/>
      <c r="B962" s="55"/>
      <c r="C962" s="55"/>
      <c r="D962" s="56"/>
    </row>
    <row r="963" spans="1:4" s="41" customFormat="1" ht="19.5" customHeight="1">
      <c r="A963" s="55"/>
      <c r="B963" s="55"/>
      <c r="C963" s="55"/>
      <c r="D963" s="56"/>
    </row>
    <row r="964" spans="1:4" s="41" customFormat="1" ht="19.5" customHeight="1">
      <c r="A964" s="55"/>
      <c r="B964" s="55"/>
      <c r="C964" s="55"/>
      <c r="D964" s="56"/>
    </row>
    <row r="965" spans="1:4" s="41" customFormat="1" ht="19.5" customHeight="1">
      <c r="A965" s="55"/>
      <c r="B965" s="55"/>
      <c r="C965" s="55"/>
      <c r="D965" s="56"/>
    </row>
    <row r="966" spans="1:4" s="41" customFormat="1" ht="19.5" customHeight="1">
      <c r="A966" s="55"/>
      <c r="B966" s="55"/>
      <c r="C966" s="55"/>
      <c r="D966" s="56"/>
    </row>
    <row r="967" spans="1:4" s="41" customFormat="1" ht="19.5" customHeight="1">
      <c r="A967" s="55"/>
      <c r="B967" s="55"/>
      <c r="C967" s="55"/>
      <c r="D967" s="56"/>
    </row>
    <row r="968" spans="1:4" s="41" customFormat="1" ht="19.5" customHeight="1">
      <c r="A968" s="55"/>
      <c r="B968" s="55"/>
      <c r="C968" s="55"/>
      <c r="D968" s="56"/>
    </row>
    <row r="969" spans="1:4" s="41" customFormat="1" ht="19.5" customHeight="1">
      <c r="A969" s="55"/>
      <c r="B969" s="55"/>
      <c r="C969" s="55"/>
      <c r="D969" s="56"/>
    </row>
    <row r="970" spans="1:4" s="41" customFormat="1" ht="19.5" customHeight="1">
      <c r="A970" s="55"/>
      <c r="B970" s="55"/>
      <c r="C970" s="55"/>
      <c r="D970" s="56"/>
    </row>
    <row r="971" spans="1:4" s="41" customFormat="1" ht="19.5" customHeight="1">
      <c r="A971" s="55"/>
      <c r="B971" s="55"/>
      <c r="C971" s="55"/>
      <c r="D971" s="56"/>
    </row>
    <row r="972" spans="1:4" s="41" customFormat="1" ht="19.5" customHeight="1">
      <c r="A972" s="55"/>
      <c r="B972" s="55"/>
      <c r="C972" s="55"/>
      <c r="D972" s="56"/>
    </row>
    <row r="973" spans="1:4" s="41" customFormat="1" ht="19.5" customHeight="1">
      <c r="A973" s="55"/>
      <c r="B973" s="55"/>
      <c r="C973" s="55"/>
      <c r="D973" s="56"/>
    </row>
    <row r="974" spans="1:4" s="41" customFormat="1" ht="19.5" customHeight="1">
      <c r="A974" s="55"/>
      <c r="B974" s="55"/>
      <c r="C974" s="55"/>
      <c r="D974" s="56"/>
    </row>
    <row r="975" spans="1:4" s="41" customFormat="1" ht="19.5" customHeight="1">
      <c r="A975" s="55"/>
      <c r="B975" s="55"/>
      <c r="C975" s="55"/>
      <c r="D975" s="56"/>
    </row>
    <row r="976" spans="1:4" s="41" customFormat="1" ht="19.5" customHeight="1">
      <c r="A976" s="55"/>
      <c r="B976" s="55"/>
      <c r="C976" s="55"/>
      <c r="D976" s="56"/>
    </row>
    <row r="977" spans="1:4" s="41" customFormat="1" ht="19.5" customHeight="1">
      <c r="A977" s="55"/>
      <c r="B977" s="55"/>
      <c r="C977" s="55"/>
      <c r="D977" s="56"/>
    </row>
    <row r="978" spans="1:4" s="41" customFormat="1" ht="19.5" customHeight="1">
      <c r="A978" s="55"/>
      <c r="B978" s="55"/>
      <c r="C978" s="55"/>
      <c r="D978" s="56"/>
    </row>
    <row r="979" spans="1:4" s="41" customFormat="1" ht="19.5" customHeight="1">
      <c r="A979" s="55"/>
      <c r="B979" s="55"/>
      <c r="C979" s="55"/>
      <c r="D979" s="56"/>
    </row>
    <row r="980" spans="1:4" s="41" customFormat="1" ht="19.5" customHeight="1">
      <c r="A980" s="55"/>
      <c r="B980" s="55"/>
      <c r="C980" s="55"/>
      <c r="D980" s="56"/>
    </row>
    <row r="981" spans="1:4" s="41" customFormat="1" ht="19.5" customHeight="1">
      <c r="A981" s="55"/>
      <c r="B981" s="55"/>
      <c r="C981" s="55"/>
      <c r="D981" s="56"/>
    </row>
    <row r="982" spans="1:4" s="41" customFormat="1" ht="19.5" customHeight="1">
      <c r="A982" s="55"/>
      <c r="B982" s="55"/>
      <c r="C982" s="55"/>
      <c r="D982" s="56"/>
    </row>
    <row r="983" spans="1:4" s="41" customFormat="1" ht="19.5" customHeight="1">
      <c r="A983" s="55"/>
      <c r="B983" s="55"/>
      <c r="C983" s="55"/>
      <c r="D983" s="56"/>
    </row>
    <row r="984" spans="1:4" s="41" customFormat="1" ht="19.5" customHeight="1">
      <c r="A984" s="55"/>
      <c r="B984" s="55"/>
      <c r="C984" s="55"/>
      <c r="D984" s="56"/>
    </row>
    <row r="985" spans="1:4" s="41" customFormat="1" ht="19.5" customHeight="1">
      <c r="A985" s="55"/>
      <c r="B985" s="55"/>
      <c r="C985" s="55"/>
      <c r="D985" s="56"/>
    </row>
    <row r="986" spans="1:4" s="41" customFormat="1" ht="19.5" customHeight="1">
      <c r="A986" s="55"/>
      <c r="B986" s="55"/>
      <c r="C986" s="55"/>
      <c r="D986" s="56"/>
    </row>
    <row r="987" spans="1:4" s="41" customFormat="1" ht="19.5" customHeight="1">
      <c r="A987" s="55"/>
      <c r="B987" s="55"/>
      <c r="C987" s="55"/>
      <c r="D987" s="56"/>
    </row>
    <row r="988" spans="1:4" s="41" customFormat="1" ht="19.5" customHeight="1">
      <c r="A988" s="55"/>
      <c r="B988" s="55"/>
      <c r="C988" s="55"/>
      <c r="D988" s="56"/>
    </row>
    <row r="989" spans="1:4" s="41" customFormat="1" ht="19.5" customHeight="1">
      <c r="A989" s="55"/>
      <c r="B989" s="55"/>
      <c r="C989" s="55"/>
      <c r="D989" s="56"/>
    </row>
    <row r="990" spans="1:4" s="41" customFormat="1" ht="19.5" customHeight="1">
      <c r="A990" s="55"/>
      <c r="B990" s="55"/>
      <c r="C990" s="55"/>
      <c r="D990" s="56"/>
    </row>
    <row r="991" spans="1:4" s="41" customFormat="1" ht="19.5" customHeight="1">
      <c r="A991" s="55"/>
      <c r="B991" s="55"/>
      <c r="C991" s="55"/>
      <c r="D991" s="56"/>
    </row>
    <row r="992" spans="1:4" s="41" customFormat="1" ht="19.5" customHeight="1">
      <c r="A992" s="55"/>
      <c r="B992" s="55"/>
      <c r="C992" s="55"/>
      <c r="D992" s="56"/>
    </row>
    <row r="993" spans="1:4" s="41" customFormat="1" ht="19.5" customHeight="1">
      <c r="A993" s="55"/>
      <c r="B993" s="55"/>
      <c r="C993" s="55"/>
      <c r="D993" s="56"/>
    </row>
    <row r="994" spans="1:4" s="41" customFormat="1" ht="19.5" customHeight="1">
      <c r="A994" s="55"/>
      <c r="B994" s="55"/>
      <c r="C994" s="55"/>
      <c r="D994" s="56"/>
    </row>
    <row r="995" spans="1:4" s="41" customFormat="1" ht="19.5" customHeight="1">
      <c r="A995" s="55"/>
      <c r="B995" s="55"/>
      <c r="C995" s="55"/>
      <c r="D995" s="56"/>
    </row>
    <row r="996" spans="1:4" s="41" customFormat="1" ht="19.5" customHeight="1">
      <c r="A996" s="55"/>
      <c r="B996" s="55"/>
      <c r="C996" s="55"/>
      <c r="D996" s="56"/>
    </row>
    <row r="997" spans="1:4" s="41" customFormat="1" ht="19.5" customHeight="1">
      <c r="A997" s="55"/>
      <c r="B997" s="55"/>
      <c r="C997" s="55"/>
      <c r="D997" s="56"/>
    </row>
    <row r="998" spans="1:4" s="41" customFormat="1" ht="19.5" customHeight="1">
      <c r="A998" s="55"/>
      <c r="B998" s="55"/>
      <c r="C998" s="55"/>
      <c r="D998" s="56"/>
    </row>
    <row r="999" spans="1:4" s="41" customFormat="1" ht="19.5" customHeight="1">
      <c r="A999" s="55"/>
      <c r="B999" s="55"/>
      <c r="C999" s="55"/>
      <c r="D999" s="56"/>
    </row>
    <row r="1000" spans="1:4" s="41" customFormat="1" ht="19.5" customHeight="1">
      <c r="A1000" s="55"/>
      <c r="B1000" s="55"/>
      <c r="C1000" s="55"/>
      <c r="D1000" s="56"/>
    </row>
    <row r="1001" spans="1:4" s="41" customFormat="1" ht="19.5" customHeight="1">
      <c r="A1001" s="55"/>
      <c r="B1001" s="55"/>
      <c r="C1001" s="55"/>
      <c r="D1001" s="56"/>
    </row>
    <row r="1002" spans="1:4" s="41" customFormat="1" ht="19.5" customHeight="1">
      <c r="A1002" s="55"/>
      <c r="B1002" s="55"/>
      <c r="C1002" s="55"/>
      <c r="D1002" s="56"/>
    </row>
    <row r="1003" spans="1:4" s="41" customFormat="1" ht="19.5" customHeight="1">
      <c r="A1003" s="55"/>
      <c r="B1003" s="55"/>
      <c r="C1003" s="55"/>
      <c r="D1003" s="56"/>
    </row>
    <row r="1004" spans="1:4" s="41" customFormat="1" ht="19.5" customHeight="1">
      <c r="A1004" s="55"/>
      <c r="B1004" s="55"/>
      <c r="C1004" s="55"/>
      <c r="D1004" s="56"/>
    </row>
    <row r="1005" spans="1:4" s="41" customFormat="1" ht="19.5" customHeight="1">
      <c r="A1005" s="55"/>
      <c r="B1005" s="55"/>
      <c r="C1005" s="55"/>
      <c r="D1005" s="56"/>
    </row>
    <row r="1006" spans="1:4" s="41" customFormat="1" ht="19.5" customHeight="1">
      <c r="A1006" s="55"/>
      <c r="B1006" s="55"/>
      <c r="C1006" s="55"/>
      <c r="D1006" s="56"/>
    </row>
    <row r="1007" spans="1:4" s="41" customFormat="1" ht="19.5" customHeight="1">
      <c r="A1007" s="55"/>
      <c r="B1007" s="55"/>
      <c r="C1007" s="55"/>
      <c r="D1007" s="56"/>
    </row>
    <row r="1008" spans="1:4" s="41" customFormat="1" ht="19.5" customHeight="1">
      <c r="A1008" s="55"/>
      <c r="B1008" s="55"/>
      <c r="C1008" s="55"/>
      <c r="D1008" s="56"/>
    </row>
    <row r="1009" spans="1:4" s="41" customFormat="1" ht="19.5" customHeight="1">
      <c r="A1009" s="55"/>
      <c r="B1009" s="55"/>
      <c r="C1009" s="55"/>
      <c r="D1009" s="56"/>
    </row>
    <row r="1010" spans="1:4" s="41" customFormat="1" ht="19.5" customHeight="1">
      <c r="A1010" s="55"/>
      <c r="B1010" s="55"/>
      <c r="C1010" s="55"/>
      <c r="D1010" s="56"/>
    </row>
    <row r="1011" spans="1:4" s="41" customFormat="1" ht="19.5" customHeight="1">
      <c r="A1011" s="55"/>
      <c r="B1011" s="55"/>
      <c r="C1011" s="55"/>
      <c r="D1011" s="56"/>
    </row>
    <row r="1012" spans="1:4" s="41" customFormat="1" ht="19.5" customHeight="1">
      <c r="A1012" s="55"/>
      <c r="B1012" s="55"/>
      <c r="C1012" s="55"/>
      <c r="D1012" s="56"/>
    </row>
    <row r="1013" spans="1:4" s="41" customFormat="1" ht="19.5" customHeight="1">
      <c r="A1013" s="55"/>
      <c r="B1013" s="55"/>
      <c r="C1013" s="55"/>
      <c r="D1013" s="56"/>
    </row>
    <row r="1014" spans="1:4" s="41" customFormat="1" ht="19.5" customHeight="1">
      <c r="A1014" s="55"/>
      <c r="B1014" s="55"/>
      <c r="C1014" s="55"/>
      <c r="D1014" s="56"/>
    </row>
    <row r="1015" spans="1:4" s="41" customFormat="1" ht="19.5" customHeight="1">
      <c r="A1015" s="55"/>
      <c r="B1015" s="55"/>
      <c r="C1015" s="55"/>
      <c r="D1015" s="56"/>
    </row>
    <row r="1016" spans="1:4" s="41" customFormat="1" ht="19.5" customHeight="1">
      <c r="A1016" s="55"/>
      <c r="B1016" s="55"/>
      <c r="C1016" s="55"/>
      <c r="D1016" s="56"/>
    </row>
    <row r="1017" spans="1:4" s="41" customFormat="1" ht="19.5" customHeight="1">
      <c r="A1017" s="55"/>
      <c r="B1017" s="55"/>
      <c r="C1017" s="55"/>
      <c r="D1017" s="56"/>
    </row>
    <row r="1018" spans="1:4" s="41" customFormat="1" ht="19.5" customHeight="1">
      <c r="A1018" s="55"/>
      <c r="B1018" s="55"/>
      <c r="C1018" s="55"/>
      <c r="D1018" s="56"/>
    </row>
    <row r="1019" spans="1:4" s="41" customFormat="1" ht="19.5" customHeight="1">
      <c r="A1019" s="55"/>
      <c r="B1019" s="55"/>
      <c r="C1019" s="55"/>
      <c r="D1019" s="56"/>
    </row>
    <row r="1020" spans="1:4" s="41" customFormat="1" ht="19.5" customHeight="1">
      <c r="A1020" s="55"/>
      <c r="B1020" s="55"/>
      <c r="C1020" s="55"/>
      <c r="D1020" s="56"/>
    </row>
    <row r="1021" spans="1:4" s="41" customFormat="1" ht="19.5" customHeight="1">
      <c r="A1021" s="55"/>
      <c r="B1021" s="55"/>
      <c r="C1021" s="55"/>
      <c r="D1021" s="56"/>
    </row>
    <row r="1022" spans="1:4" s="41" customFormat="1" ht="19.5" customHeight="1">
      <c r="A1022" s="55"/>
      <c r="B1022" s="55"/>
      <c r="C1022" s="55"/>
      <c r="D1022" s="56"/>
    </row>
    <row r="1023" spans="1:4" s="41" customFormat="1" ht="19.5" customHeight="1">
      <c r="A1023" s="55"/>
      <c r="B1023" s="55"/>
      <c r="C1023" s="55"/>
      <c r="D1023" s="56"/>
    </row>
    <row r="1024" spans="1:4" s="41" customFormat="1" ht="19.5" customHeight="1">
      <c r="A1024" s="55"/>
      <c r="B1024" s="55"/>
      <c r="C1024" s="55"/>
      <c r="D1024" s="56"/>
    </row>
    <row r="1025" spans="1:4" s="41" customFormat="1" ht="19.5" customHeight="1">
      <c r="A1025" s="55"/>
      <c r="B1025" s="55"/>
      <c r="C1025" s="55"/>
      <c r="D1025" s="56"/>
    </row>
    <row r="1026" spans="1:4" s="41" customFormat="1" ht="19.5" customHeight="1">
      <c r="A1026" s="55"/>
      <c r="B1026" s="55"/>
      <c r="C1026" s="55"/>
      <c r="D1026" s="56"/>
    </row>
    <row r="1027" spans="1:4" s="41" customFormat="1" ht="19.5" customHeight="1">
      <c r="A1027" s="55"/>
      <c r="B1027" s="55"/>
      <c r="C1027" s="55"/>
      <c r="D1027" s="56"/>
    </row>
    <row r="1028" spans="1:4" s="41" customFormat="1" ht="19.5" customHeight="1">
      <c r="A1028" s="55"/>
      <c r="B1028" s="55"/>
      <c r="C1028" s="55"/>
      <c r="D1028" s="56"/>
    </row>
    <row r="1029" spans="1:4" s="41" customFormat="1" ht="19.5" customHeight="1">
      <c r="A1029" s="55"/>
      <c r="B1029" s="55"/>
      <c r="C1029" s="55"/>
      <c r="D1029" s="56"/>
    </row>
    <row r="1030" spans="1:4" s="41" customFormat="1" ht="19.5" customHeight="1">
      <c r="A1030" s="55"/>
      <c r="B1030" s="55"/>
      <c r="C1030" s="55"/>
      <c r="D1030" s="56"/>
    </row>
    <row r="1031" spans="1:4" s="41" customFormat="1" ht="19.5" customHeight="1">
      <c r="A1031" s="55"/>
      <c r="B1031" s="55"/>
      <c r="C1031" s="55"/>
      <c r="D1031" s="56"/>
    </row>
    <row r="1032" spans="1:4" s="41" customFormat="1" ht="19.5" customHeight="1">
      <c r="A1032" s="55"/>
      <c r="B1032" s="55"/>
      <c r="C1032" s="55"/>
      <c r="D1032" s="56"/>
    </row>
    <row r="1033" spans="1:4" s="41" customFormat="1" ht="19.5" customHeight="1">
      <c r="A1033" s="55"/>
      <c r="B1033" s="55"/>
      <c r="C1033" s="55"/>
      <c r="D1033" s="56"/>
    </row>
    <row r="1034" spans="1:4" s="41" customFormat="1" ht="19.5" customHeight="1">
      <c r="A1034" s="55"/>
      <c r="B1034" s="55"/>
      <c r="C1034" s="55"/>
      <c r="D1034" s="56"/>
    </row>
    <row r="1035" spans="1:4" s="41" customFormat="1" ht="19.5" customHeight="1">
      <c r="A1035" s="55"/>
      <c r="B1035" s="55"/>
      <c r="C1035" s="55"/>
      <c r="D1035" s="56"/>
    </row>
    <row r="1036" spans="1:4" s="41" customFormat="1" ht="19.5" customHeight="1">
      <c r="A1036" s="55"/>
      <c r="B1036" s="55"/>
      <c r="C1036" s="55"/>
      <c r="D1036" s="56"/>
    </row>
    <row r="1037" spans="1:4" s="41" customFormat="1" ht="19.5" customHeight="1">
      <c r="A1037" s="55"/>
      <c r="B1037" s="55"/>
      <c r="C1037" s="55"/>
      <c r="D1037" s="56"/>
    </row>
    <row r="1038" spans="1:4" s="41" customFormat="1" ht="19.5" customHeight="1">
      <c r="A1038" s="55"/>
      <c r="B1038" s="55"/>
      <c r="C1038" s="55"/>
      <c r="D1038" s="56"/>
    </row>
    <row r="1039" spans="1:4" s="41" customFormat="1" ht="19.5" customHeight="1">
      <c r="A1039" s="55"/>
      <c r="B1039" s="55"/>
      <c r="C1039" s="55"/>
      <c r="D1039" s="56"/>
    </row>
    <row r="1040" spans="1:4" s="41" customFormat="1" ht="19.5" customHeight="1">
      <c r="A1040" s="55"/>
      <c r="B1040" s="55"/>
      <c r="C1040" s="55"/>
      <c r="D1040" s="56"/>
    </row>
    <row r="1041" spans="1:4" s="41" customFormat="1" ht="19.5" customHeight="1">
      <c r="A1041" s="55"/>
      <c r="B1041" s="55"/>
      <c r="C1041" s="55"/>
      <c r="D1041" s="56"/>
    </row>
    <row r="1042" spans="1:4" s="41" customFormat="1" ht="19.5" customHeight="1">
      <c r="A1042" s="55"/>
      <c r="B1042" s="55"/>
      <c r="C1042" s="55"/>
      <c r="D1042" s="56"/>
    </row>
    <row r="1043" spans="1:4" s="41" customFormat="1" ht="19.5" customHeight="1">
      <c r="A1043" s="55"/>
      <c r="B1043" s="55"/>
      <c r="C1043" s="55"/>
      <c r="D1043" s="56"/>
    </row>
    <row r="1044" spans="1:4" s="41" customFormat="1" ht="19.5" customHeight="1">
      <c r="A1044" s="55"/>
      <c r="B1044" s="55"/>
      <c r="C1044" s="55"/>
      <c r="D1044" s="56"/>
    </row>
    <row r="1045" spans="1:4" s="41" customFormat="1" ht="19.5" customHeight="1">
      <c r="A1045" s="55"/>
      <c r="B1045" s="55"/>
      <c r="C1045" s="55"/>
      <c r="D1045" s="56"/>
    </row>
    <row r="1046" spans="1:4" s="41" customFormat="1" ht="19.5" customHeight="1">
      <c r="A1046" s="55"/>
      <c r="B1046" s="55"/>
      <c r="C1046" s="55"/>
      <c r="D1046" s="56"/>
    </row>
    <row r="1047" spans="1:4" s="41" customFormat="1" ht="19.5" customHeight="1">
      <c r="A1047" s="55"/>
      <c r="B1047" s="55"/>
      <c r="C1047" s="55"/>
      <c r="D1047" s="56"/>
    </row>
    <row r="1048" spans="1:4" s="41" customFormat="1" ht="19.5" customHeight="1">
      <c r="A1048" s="55"/>
      <c r="B1048" s="55"/>
      <c r="C1048" s="55"/>
      <c r="D1048" s="56"/>
    </row>
    <row r="1049" spans="1:4" s="41" customFormat="1" ht="19.5" customHeight="1">
      <c r="A1049" s="55"/>
      <c r="B1049" s="55"/>
      <c r="C1049" s="55"/>
      <c r="D1049" s="56"/>
    </row>
    <row r="1050" spans="1:4" s="41" customFormat="1" ht="19.5" customHeight="1">
      <c r="A1050" s="55"/>
      <c r="B1050" s="55"/>
      <c r="C1050" s="55"/>
      <c r="D1050" s="56"/>
    </row>
    <row r="1051" spans="1:4" s="41" customFormat="1" ht="19.5" customHeight="1">
      <c r="A1051" s="55"/>
      <c r="B1051" s="55"/>
      <c r="C1051" s="55"/>
      <c r="D1051" s="56"/>
    </row>
    <row r="1052" spans="1:4" s="41" customFormat="1" ht="19.5" customHeight="1">
      <c r="A1052" s="55"/>
      <c r="B1052" s="55"/>
      <c r="C1052" s="55"/>
      <c r="D1052" s="56"/>
    </row>
    <row r="1053" spans="1:4" s="41" customFormat="1" ht="19.5" customHeight="1">
      <c r="A1053" s="55"/>
      <c r="B1053" s="55"/>
      <c r="C1053" s="55"/>
      <c r="D1053" s="56"/>
    </row>
    <row r="1054" spans="1:4" s="41" customFormat="1" ht="19.5" customHeight="1">
      <c r="A1054" s="55"/>
      <c r="B1054" s="55"/>
      <c r="C1054" s="55"/>
      <c r="D1054" s="56"/>
    </row>
    <row r="1055" spans="1:4" s="41" customFormat="1" ht="19.5" customHeight="1">
      <c r="A1055" s="55"/>
      <c r="B1055" s="55"/>
      <c r="C1055" s="55"/>
      <c r="D1055" s="56"/>
    </row>
    <row r="1056" spans="1:4" s="41" customFormat="1" ht="19.5" customHeight="1">
      <c r="A1056" s="55"/>
      <c r="B1056" s="55"/>
      <c r="C1056" s="55"/>
      <c r="D1056" s="56"/>
    </row>
    <row r="1057" spans="1:4" s="41" customFormat="1" ht="19.5" customHeight="1">
      <c r="A1057" s="55"/>
      <c r="B1057" s="55"/>
      <c r="C1057" s="55"/>
      <c r="D1057" s="56"/>
    </row>
    <row r="1058" spans="1:4" s="41" customFormat="1" ht="19.5" customHeight="1">
      <c r="A1058" s="55"/>
      <c r="B1058" s="55"/>
      <c r="C1058" s="55"/>
      <c r="D1058" s="56"/>
    </row>
    <row r="1059" spans="1:4" s="41" customFormat="1" ht="19.5" customHeight="1">
      <c r="A1059" s="55"/>
      <c r="B1059" s="55"/>
      <c r="C1059" s="55"/>
      <c r="D1059" s="56"/>
    </row>
    <row r="1060" spans="1:4" s="41" customFormat="1" ht="19.5" customHeight="1">
      <c r="A1060" s="55"/>
      <c r="B1060" s="55"/>
      <c r="C1060" s="55"/>
      <c r="D1060" s="56"/>
    </row>
    <row r="1061" spans="1:4" s="41" customFormat="1" ht="19.5" customHeight="1">
      <c r="A1061" s="55"/>
      <c r="B1061" s="55"/>
      <c r="C1061" s="55"/>
      <c r="D1061" s="56"/>
    </row>
    <row r="1062" spans="1:4" s="41" customFormat="1" ht="19.5" customHeight="1">
      <c r="A1062" s="55"/>
      <c r="B1062" s="55"/>
      <c r="C1062" s="55"/>
      <c r="D1062" s="56"/>
    </row>
    <row r="1063" spans="1:4" s="41" customFormat="1" ht="19.5" customHeight="1">
      <c r="A1063" s="55"/>
      <c r="B1063" s="55"/>
      <c r="C1063" s="55"/>
      <c r="D1063" s="56"/>
    </row>
    <row r="1064" spans="1:4" s="41" customFormat="1" ht="19.5" customHeight="1">
      <c r="A1064" s="55"/>
      <c r="B1064" s="55"/>
      <c r="C1064" s="55"/>
      <c r="D1064" s="56"/>
    </row>
    <row r="1065" spans="1:4" s="41" customFormat="1" ht="19.5" customHeight="1">
      <c r="A1065" s="55"/>
      <c r="B1065" s="55"/>
      <c r="C1065" s="55"/>
      <c r="D1065" s="56"/>
    </row>
    <row r="1066" spans="1:4" s="41" customFormat="1" ht="19.5" customHeight="1">
      <c r="A1066" s="55"/>
      <c r="B1066" s="55"/>
      <c r="C1066" s="55"/>
      <c r="D1066" s="56"/>
    </row>
    <row r="1067" spans="1:4" s="41" customFormat="1" ht="19.5" customHeight="1">
      <c r="A1067" s="55"/>
      <c r="B1067" s="55"/>
      <c r="C1067" s="55"/>
      <c r="D1067" s="56"/>
    </row>
    <row r="1068" spans="1:4" s="41" customFormat="1" ht="19.5" customHeight="1">
      <c r="A1068" s="55"/>
      <c r="B1068" s="55"/>
      <c r="C1068" s="55"/>
      <c r="D1068" s="56"/>
    </row>
    <row r="1069" spans="1:4" s="41" customFormat="1" ht="19.5" customHeight="1">
      <c r="A1069" s="55"/>
      <c r="B1069" s="55"/>
      <c r="C1069" s="55"/>
      <c r="D1069" s="56"/>
    </row>
    <row r="1070" spans="1:4" s="41" customFormat="1" ht="19.5" customHeight="1">
      <c r="A1070" s="55"/>
      <c r="B1070" s="55"/>
      <c r="C1070" s="55"/>
      <c r="D1070" s="56"/>
    </row>
    <row r="1071" spans="1:4" s="41" customFormat="1" ht="19.5" customHeight="1">
      <c r="A1071" s="55"/>
      <c r="B1071" s="55"/>
      <c r="C1071" s="55"/>
      <c r="D1071" s="56"/>
    </row>
    <row r="1072" spans="1:4" s="41" customFormat="1" ht="19.5" customHeight="1">
      <c r="A1072" s="55"/>
      <c r="B1072" s="55"/>
      <c r="C1072" s="55"/>
      <c r="D1072" s="56"/>
    </row>
    <row r="1073" spans="1:4" s="41" customFormat="1" ht="19.5" customHeight="1">
      <c r="A1073" s="55"/>
      <c r="B1073" s="55"/>
      <c r="C1073" s="55"/>
      <c r="D1073" s="56"/>
    </row>
    <row r="1074" spans="1:4" s="41" customFormat="1" ht="19.5" customHeight="1">
      <c r="A1074" s="55"/>
      <c r="B1074" s="55"/>
      <c r="C1074" s="55"/>
      <c r="D1074" s="56"/>
    </row>
    <row r="1075" spans="1:4" s="41" customFormat="1" ht="19.5" customHeight="1">
      <c r="A1075" s="55"/>
      <c r="B1075" s="55"/>
      <c r="C1075" s="55"/>
      <c r="D1075" s="56"/>
    </row>
    <row r="1076" spans="1:4" s="41" customFormat="1" ht="19.5" customHeight="1">
      <c r="A1076" s="55"/>
      <c r="B1076" s="55"/>
      <c r="C1076" s="55"/>
      <c r="D1076" s="56"/>
    </row>
    <row r="1077" spans="1:4" s="41" customFormat="1" ht="19.5" customHeight="1">
      <c r="A1077" s="55"/>
      <c r="B1077" s="55"/>
      <c r="C1077" s="55"/>
      <c r="D1077" s="56"/>
    </row>
    <row r="1078" spans="1:4" s="41" customFormat="1" ht="19.5" customHeight="1">
      <c r="A1078" s="55"/>
      <c r="B1078" s="55"/>
      <c r="C1078" s="55"/>
      <c r="D1078" s="56"/>
    </row>
    <row r="1079" spans="1:4" s="41" customFormat="1" ht="19.5" customHeight="1">
      <c r="A1079" s="55"/>
      <c r="B1079" s="55"/>
      <c r="C1079" s="55"/>
      <c r="D1079" s="56"/>
    </row>
    <row r="1080" spans="1:4" s="41" customFormat="1" ht="19.5" customHeight="1">
      <c r="A1080" s="55"/>
      <c r="B1080" s="55"/>
      <c r="C1080" s="55"/>
      <c r="D1080" s="56"/>
    </row>
    <row r="1081" spans="1:4" s="41" customFormat="1" ht="19.5" customHeight="1">
      <c r="A1081" s="55"/>
      <c r="B1081" s="55"/>
      <c r="C1081" s="55"/>
      <c r="D1081" s="56"/>
    </row>
    <row r="1082" spans="1:4" s="41" customFormat="1" ht="19.5" customHeight="1">
      <c r="A1082" s="55"/>
      <c r="B1082" s="55"/>
      <c r="C1082" s="55"/>
      <c r="D1082" s="56"/>
    </row>
    <row r="1083" spans="1:4" s="41" customFormat="1" ht="19.5" customHeight="1">
      <c r="A1083" s="55"/>
      <c r="B1083" s="55"/>
      <c r="C1083" s="55"/>
      <c r="D1083" s="56"/>
    </row>
    <row r="1084" spans="1:4" s="41" customFormat="1" ht="19.5" customHeight="1">
      <c r="A1084" s="55"/>
      <c r="B1084" s="55"/>
      <c r="C1084" s="55"/>
      <c r="D1084" s="56"/>
    </row>
    <row r="1085" spans="1:4" s="41" customFormat="1" ht="19.5" customHeight="1">
      <c r="A1085" s="55"/>
      <c r="B1085" s="55"/>
      <c r="C1085" s="55"/>
      <c r="D1085" s="56"/>
    </row>
    <row r="1086" spans="1:4" s="41" customFormat="1" ht="19.5" customHeight="1">
      <c r="A1086" s="55"/>
      <c r="B1086" s="55"/>
      <c r="C1086" s="55"/>
      <c r="D1086" s="56"/>
    </row>
    <row r="1087" spans="1:4" s="41" customFormat="1" ht="19.5" customHeight="1">
      <c r="A1087" s="55"/>
      <c r="B1087" s="55"/>
      <c r="C1087" s="55"/>
      <c r="D1087" s="56"/>
    </row>
    <row r="1088" spans="1:4" s="41" customFormat="1" ht="19.5" customHeight="1">
      <c r="A1088" s="55"/>
      <c r="B1088" s="55"/>
      <c r="C1088" s="55"/>
      <c r="D1088" s="56"/>
    </row>
    <row r="1089" spans="1:4" s="41" customFormat="1" ht="19.5" customHeight="1">
      <c r="A1089" s="55"/>
      <c r="B1089" s="55"/>
      <c r="C1089" s="55"/>
      <c r="D1089" s="56"/>
    </row>
    <row r="1090" spans="1:4" s="41" customFormat="1" ht="19.5" customHeight="1">
      <c r="A1090" s="55"/>
      <c r="B1090" s="55"/>
      <c r="C1090" s="55"/>
      <c r="D1090" s="56"/>
    </row>
    <row r="1091" spans="1:4" s="41" customFormat="1" ht="19.5" customHeight="1">
      <c r="A1091" s="55"/>
      <c r="B1091" s="55"/>
      <c r="C1091" s="55"/>
      <c r="D1091" s="56"/>
    </row>
    <row r="1092" spans="1:4" s="41" customFormat="1" ht="19.5" customHeight="1">
      <c r="A1092" s="55"/>
      <c r="B1092" s="55"/>
      <c r="C1092" s="55"/>
      <c r="D1092" s="56"/>
    </row>
    <row r="1093" spans="1:4" s="41" customFormat="1" ht="19.5" customHeight="1">
      <c r="A1093" s="55"/>
      <c r="B1093" s="55"/>
      <c r="C1093" s="55"/>
      <c r="D1093" s="56"/>
    </row>
    <row r="1094" spans="1:4" s="41" customFormat="1" ht="19.5" customHeight="1">
      <c r="A1094" s="55"/>
      <c r="B1094" s="55"/>
      <c r="C1094" s="55"/>
      <c r="D1094" s="56"/>
    </row>
    <row r="1095" spans="1:4" s="41" customFormat="1" ht="19.5" customHeight="1">
      <c r="A1095" s="55"/>
      <c r="B1095" s="55"/>
      <c r="C1095" s="55"/>
      <c r="D1095" s="56"/>
    </row>
    <row r="1096" spans="1:4" s="41" customFormat="1" ht="19.5" customHeight="1">
      <c r="A1096" s="55"/>
      <c r="B1096" s="55"/>
      <c r="C1096" s="55"/>
      <c r="D1096" s="56"/>
    </row>
    <row r="1097" spans="1:4" s="41" customFormat="1" ht="19.5" customHeight="1">
      <c r="A1097" s="55"/>
      <c r="B1097" s="55"/>
      <c r="C1097" s="55"/>
      <c r="D1097" s="56"/>
    </row>
    <row r="1098" spans="1:4" s="41" customFormat="1" ht="19.5" customHeight="1">
      <c r="A1098" s="55"/>
      <c r="B1098" s="55"/>
      <c r="C1098" s="55"/>
      <c r="D1098" s="56"/>
    </row>
    <row r="1099" spans="1:4" s="41" customFormat="1" ht="19.5" customHeight="1">
      <c r="A1099" s="55"/>
      <c r="B1099" s="55"/>
      <c r="C1099" s="55"/>
      <c r="D1099" s="56"/>
    </row>
    <row r="1100" spans="1:4" s="41" customFormat="1" ht="19.5" customHeight="1">
      <c r="A1100" s="55"/>
      <c r="B1100" s="55"/>
      <c r="C1100" s="55"/>
      <c r="D1100" s="56"/>
    </row>
    <row r="1101" spans="1:4" s="41" customFormat="1" ht="19.5" customHeight="1">
      <c r="A1101" s="55"/>
      <c r="B1101" s="55"/>
      <c r="C1101" s="55"/>
      <c r="D1101" s="56"/>
    </row>
    <row r="1102" spans="1:4" s="41" customFormat="1" ht="19.5" customHeight="1">
      <c r="A1102" s="55"/>
      <c r="B1102" s="55"/>
      <c r="C1102" s="55"/>
      <c r="D1102" s="56"/>
    </row>
    <row r="1103" spans="1:4" s="41" customFormat="1" ht="19.5" customHeight="1">
      <c r="A1103" s="55"/>
      <c r="B1103" s="55"/>
      <c r="C1103" s="55"/>
      <c r="D1103" s="56"/>
    </row>
    <row r="1104" spans="1:4" s="41" customFormat="1" ht="19.5" customHeight="1">
      <c r="A1104" s="55"/>
      <c r="B1104" s="55"/>
      <c r="C1104" s="55"/>
      <c r="D1104" s="56"/>
    </row>
    <row r="1105" spans="1:4" s="41" customFormat="1" ht="19.5" customHeight="1">
      <c r="A1105" s="55"/>
      <c r="B1105" s="55"/>
      <c r="C1105" s="55"/>
      <c r="D1105" s="56"/>
    </row>
    <row r="1106" spans="1:4" s="41" customFormat="1" ht="19.5" customHeight="1">
      <c r="A1106" s="55"/>
      <c r="B1106" s="55"/>
      <c r="C1106" s="55"/>
      <c r="D1106" s="56"/>
    </row>
    <row r="1107" spans="1:4" s="41" customFormat="1" ht="19.5" customHeight="1">
      <c r="A1107" s="55"/>
      <c r="B1107" s="55"/>
      <c r="C1107" s="55"/>
      <c r="D1107" s="56"/>
    </row>
    <row r="1108" spans="1:4" s="41" customFormat="1" ht="19.5" customHeight="1">
      <c r="A1108" s="55"/>
      <c r="B1108" s="55"/>
      <c r="C1108" s="55"/>
      <c r="D1108" s="56"/>
    </row>
    <row r="1109" spans="1:4" s="41" customFormat="1" ht="19.5" customHeight="1">
      <c r="A1109" s="55"/>
      <c r="B1109" s="55"/>
      <c r="C1109" s="55"/>
      <c r="D1109" s="56"/>
    </row>
    <row r="1110" spans="1:4" s="41" customFormat="1" ht="19.5" customHeight="1">
      <c r="A1110" s="55"/>
      <c r="B1110" s="55"/>
      <c r="C1110" s="55"/>
      <c r="D1110" s="56"/>
    </row>
    <row r="1111" spans="1:4" s="41" customFormat="1" ht="19.5" customHeight="1">
      <c r="A1111" s="55"/>
      <c r="B1111" s="55"/>
      <c r="C1111" s="55"/>
      <c r="D1111" s="56"/>
    </row>
    <row r="1112" spans="1:4" s="41" customFormat="1" ht="19.5" customHeight="1">
      <c r="A1112" s="55"/>
      <c r="B1112" s="55"/>
      <c r="C1112" s="55"/>
      <c r="D1112" s="56"/>
    </row>
    <row r="1113" spans="1:4" s="41" customFormat="1" ht="19.5" customHeight="1">
      <c r="A1113" s="55"/>
      <c r="B1113" s="55"/>
      <c r="C1113" s="55"/>
      <c r="D1113" s="56"/>
    </row>
    <row r="1114" spans="1:4" s="41" customFormat="1" ht="19.5" customHeight="1">
      <c r="A1114" s="55"/>
      <c r="B1114" s="55"/>
      <c r="C1114" s="55"/>
      <c r="D1114" s="56"/>
    </row>
    <row r="1115" spans="1:4" s="41" customFormat="1" ht="19.5" customHeight="1">
      <c r="A1115" s="55"/>
      <c r="B1115" s="55"/>
      <c r="C1115" s="55"/>
      <c r="D1115" s="56"/>
    </row>
    <row r="1116" spans="1:4" s="41" customFormat="1" ht="19.5" customHeight="1">
      <c r="A1116" s="55"/>
      <c r="B1116" s="55"/>
      <c r="C1116" s="55"/>
      <c r="D1116" s="56"/>
    </row>
    <row r="1117" spans="1:4" s="41" customFormat="1" ht="19.5" customHeight="1">
      <c r="A1117" s="55"/>
      <c r="B1117" s="55"/>
      <c r="C1117" s="55"/>
      <c r="D1117" s="56"/>
    </row>
    <row r="1118" spans="1:4" s="41" customFormat="1" ht="19.5" customHeight="1">
      <c r="A1118" s="55"/>
      <c r="B1118" s="55"/>
      <c r="C1118" s="55"/>
      <c r="D1118" s="56"/>
    </row>
    <row r="1119" spans="1:4" s="41" customFormat="1" ht="19.5" customHeight="1">
      <c r="A1119" s="55"/>
      <c r="B1119" s="55"/>
      <c r="C1119" s="55"/>
      <c r="D1119" s="56"/>
    </row>
    <row r="1120" spans="1:4" s="41" customFormat="1" ht="19.5" customHeight="1">
      <c r="A1120" s="55"/>
      <c r="B1120" s="55"/>
      <c r="C1120" s="55"/>
      <c r="D1120" s="56"/>
    </row>
    <row r="1121" spans="1:4" s="41" customFormat="1" ht="19.5" customHeight="1">
      <c r="A1121" s="55"/>
      <c r="B1121" s="55"/>
      <c r="C1121" s="55"/>
      <c r="D1121" s="56"/>
    </row>
    <row r="1122" spans="1:4" s="41" customFormat="1" ht="19.5" customHeight="1">
      <c r="A1122" s="55"/>
      <c r="B1122" s="55"/>
      <c r="C1122" s="55"/>
      <c r="D1122" s="56"/>
    </row>
    <row r="1123" spans="1:4" s="41" customFormat="1" ht="19.5" customHeight="1">
      <c r="A1123" s="55"/>
      <c r="B1123" s="55"/>
      <c r="C1123" s="55"/>
      <c r="D1123" s="56"/>
    </row>
    <row r="1124" spans="1:4" s="41" customFormat="1" ht="19.5" customHeight="1">
      <c r="A1124" s="55"/>
      <c r="B1124" s="55"/>
      <c r="C1124" s="55"/>
      <c r="D1124" s="56"/>
    </row>
    <row r="1125" spans="1:4" s="41" customFormat="1" ht="19.5" customHeight="1">
      <c r="A1125" s="55"/>
      <c r="B1125" s="55"/>
      <c r="C1125" s="55"/>
      <c r="D1125" s="56"/>
    </row>
    <row r="1126" spans="1:4" s="41" customFormat="1" ht="19.5" customHeight="1">
      <c r="A1126" s="55"/>
      <c r="B1126" s="55"/>
      <c r="C1126" s="55"/>
      <c r="D1126" s="56"/>
    </row>
    <row r="1127" spans="1:4" s="41" customFormat="1" ht="19.5" customHeight="1">
      <c r="A1127" s="55"/>
      <c r="B1127" s="55"/>
      <c r="C1127" s="55"/>
      <c r="D1127" s="56"/>
    </row>
    <row r="1128" spans="1:4" s="41" customFormat="1" ht="19.5" customHeight="1">
      <c r="A1128" s="55"/>
      <c r="B1128" s="55"/>
      <c r="C1128" s="55"/>
      <c r="D1128" s="56"/>
    </row>
    <row r="1129" spans="1:4" s="41" customFormat="1" ht="19.5" customHeight="1">
      <c r="A1129" s="55"/>
      <c r="B1129" s="55"/>
      <c r="C1129" s="55"/>
      <c r="D1129" s="56"/>
    </row>
    <row r="1130" spans="1:4" s="41" customFormat="1" ht="19.5" customHeight="1">
      <c r="A1130" s="55"/>
      <c r="B1130" s="55"/>
      <c r="C1130" s="55"/>
      <c r="D1130" s="56"/>
    </row>
    <row r="1131" spans="1:4" s="41" customFormat="1" ht="19.5" customHeight="1">
      <c r="A1131" s="55"/>
      <c r="B1131" s="55"/>
      <c r="C1131" s="55"/>
      <c r="D1131" s="56"/>
    </row>
    <row r="1132" spans="1:4" s="41" customFormat="1" ht="19.5" customHeight="1">
      <c r="A1132" s="55"/>
      <c r="B1132" s="55"/>
      <c r="C1132" s="55"/>
      <c r="D1132" s="56"/>
    </row>
    <row r="1133" spans="1:4" s="41" customFormat="1" ht="19.5" customHeight="1">
      <c r="A1133" s="55"/>
      <c r="B1133" s="55"/>
      <c r="C1133" s="55"/>
      <c r="D1133" s="56"/>
    </row>
    <row r="1134" spans="1:4" s="41" customFormat="1" ht="19.5" customHeight="1">
      <c r="A1134" s="55"/>
      <c r="B1134" s="55"/>
      <c r="C1134" s="55"/>
      <c r="D1134" s="56"/>
    </row>
    <row r="1135" spans="1:4" s="41" customFormat="1" ht="19.5" customHeight="1">
      <c r="A1135" s="55"/>
      <c r="B1135" s="55"/>
      <c r="C1135" s="55"/>
      <c r="D1135" s="56"/>
    </row>
    <row r="1136" spans="1:4" s="41" customFormat="1" ht="19.5" customHeight="1">
      <c r="A1136" s="55"/>
      <c r="B1136" s="55"/>
      <c r="C1136" s="55"/>
      <c r="D1136" s="56"/>
    </row>
    <row r="1137" spans="1:4" s="41" customFormat="1" ht="19.5" customHeight="1">
      <c r="A1137" s="55"/>
      <c r="B1137" s="55"/>
      <c r="C1137" s="55"/>
      <c r="D1137" s="56"/>
    </row>
    <row r="1138" spans="1:4" s="41" customFormat="1" ht="19.5" customHeight="1">
      <c r="A1138" s="55"/>
      <c r="B1138" s="55"/>
      <c r="C1138" s="55"/>
      <c r="D1138" s="56"/>
    </row>
    <row r="1139" spans="1:4" s="41" customFormat="1" ht="19.5" customHeight="1">
      <c r="A1139" s="55"/>
      <c r="B1139" s="55"/>
      <c r="C1139" s="55"/>
      <c r="D1139" s="56"/>
    </row>
    <row r="1140" spans="1:4" s="41" customFormat="1" ht="19.5" customHeight="1">
      <c r="A1140" s="55"/>
      <c r="B1140" s="55"/>
      <c r="C1140" s="55"/>
      <c r="D1140" s="56"/>
    </row>
    <row r="1141" spans="1:4" s="41" customFormat="1" ht="19.5" customHeight="1">
      <c r="A1141" s="55"/>
      <c r="B1141" s="55"/>
      <c r="C1141" s="55"/>
      <c r="D1141" s="56"/>
    </row>
    <row r="1142" spans="1:4" s="41" customFormat="1" ht="19.5" customHeight="1">
      <c r="A1142" s="55"/>
      <c r="B1142" s="55"/>
      <c r="C1142" s="55"/>
      <c r="D1142" s="56"/>
    </row>
    <row r="1143" spans="1:4" s="41" customFormat="1" ht="19.5" customHeight="1">
      <c r="A1143" s="55"/>
      <c r="B1143" s="55"/>
      <c r="C1143" s="55"/>
      <c r="D1143" s="56"/>
    </row>
    <row r="1144" spans="1:4" s="41" customFormat="1" ht="19.5" customHeight="1">
      <c r="A1144" s="55"/>
      <c r="B1144" s="55"/>
      <c r="C1144" s="55"/>
      <c r="D1144" s="56"/>
    </row>
    <row r="1145" spans="1:4" s="41" customFormat="1" ht="19.5" customHeight="1">
      <c r="A1145" s="55"/>
      <c r="B1145" s="55"/>
      <c r="C1145" s="55"/>
      <c r="D1145" s="56"/>
    </row>
    <row r="1146" spans="1:4" s="41" customFormat="1" ht="19.5" customHeight="1">
      <c r="A1146" s="55"/>
      <c r="B1146" s="55"/>
      <c r="C1146" s="55"/>
      <c r="D1146" s="56"/>
    </row>
    <row r="1147" spans="1:4" s="41" customFormat="1" ht="19.5" customHeight="1">
      <c r="A1147" s="55"/>
      <c r="B1147" s="55"/>
      <c r="C1147" s="55"/>
      <c r="D1147" s="56"/>
    </row>
    <row r="1148" spans="1:4" s="41" customFormat="1" ht="19.5" customHeight="1">
      <c r="A1148" s="55"/>
      <c r="B1148" s="55"/>
      <c r="C1148" s="55"/>
      <c r="D1148" s="56"/>
    </row>
    <row r="1149" spans="1:4" s="41" customFormat="1" ht="19.5" customHeight="1">
      <c r="A1149" s="55"/>
      <c r="B1149" s="55"/>
      <c r="C1149" s="55"/>
      <c r="D1149" s="56"/>
    </row>
    <row r="1150" spans="1:4" s="41" customFormat="1" ht="19.5" customHeight="1">
      <c r="A1150" s="55"/>
      <c r="B1150" s="55"/>
      <c r="C1150" s="55"/>
      <c r="D1150" s="56"/>
    </row>
    <row r="1151" spans="1:4" s="41" customFormat="1" ht="19.5" customHeight="1">
      <c r="A1151" s="55"/>
      <c r="B1151" s="55"/>
      <c r="C1151" s="55"/>
      <c r="D1151" s="56"/>
    </row>
    <row r="1152" spans="1:4" s="41" customFormat="1" ht="19.5" customHeight="1">
      <c r="A1152" s="55"/>
      <c r="B1152" s="55"/>
      <c r="C1152" s="55"/>
      <c r="D1152" s="56"/>
    </row>
    <row r="1153" spans="1:4" s="41" customFormat="1" ht="19.5" customHeight="1">
      <c r="A1153" s="55"/>
      <c r="B1153" s="55"/>
      <c r="C1153" s="55"/>
      <c r="D1153" s="56"/>
    </row>
    <row r="1154" spans="1:4" s="41" customFormat="1" ht="19.5" customHeight="1">
      <c r="A1154" s="55"/>
      <c r="B1154" s="55"/>
      <c r="C1154" s="55"/>
      <c r="D1154" s="56"/>
    </row>
    <row r="1155" spans="1:4" s="41" customFormat="1" ht="19.5" customHeight="1">
      <c r="A1155" s="55"/>
      <c r="B1155" s="55"/>
      <c r="C1155" s="55"/>
      <c r="D1155" s="56"/>
    </row>
    <row r="1156" spans="1:4" s="41" customFormat="1" ht="19.5" customHeight="1">
      <c r="A1156" s="55"/>
      <c r="B1156" s="55"/>
      <c r="C1156" s="55"/>
      <c r="D1156" s="56"/>
    </row>
    <row r="1157" spans="1:4" s="41" customFormat="1" ht="19.5" customHeight="1">
      <c r="A1157" s="55"/>
      <c r="B1157" s="55"/>
      <c r="C1157" s="55"/>
      <c r="D1157" s="56"/>
    </row>
    <row r="1158" spans="1:4" s="41" customFormat="1" ht="19.5" customHeight="1">
      <c r="A1158" s="55"/>
      <c r="B1158" s="55"/>
      <c r="C1158" s="55"/>
      <c r="D1158" s="56"/>
    </row>
    <row r="1159" spans="1:4" s="41" customFormat="1" ht="19.5" customHeight="1">
      <c r="A1159" s="55"/>
      <c r="B1159" s="55"/>
      <c r="C1159" s="55"/>
      <c r="D1159" s="56"/>
    </row>
    <row r="1160" spans="1:4" s="41" customFormat="1" ht="19.5" customHeight="1">
      <c r="A1160" s="55"/>
      <c r="B1160" s="55"/>
      <c r="C1160" s="55"/>
      <c r="D1160" s="56"/>
    </row>
    <row r="1161" spans="1:4" s="41" customFormat="1" ht="19.5" customHeight="1">
      <c r="A1161" s="55"/>
      <c r="B1161" s="55"/>
      <c r="C1161" s="55"/>
      <c r="D1161" s="56"/>
    </row>
    <row r="1162" spans="1:4" s="41" customFormat="1" ht="19.5" customHeight="1">
      <c r="A1162" s="55"/>
      <c r="B1162" s="55"/>
      <c r="C1162" s="55"/>
      <c r="D1162" s="56"/>
    </row>
    <row r="1163" spans="1:4" s="41" customFormat="1" ht="19.5" customHeight="1">
      <c r="A1163" s="55"/>
      <c r="B1163" s="55"/>
      <c r="C1163" s="55"/>
      <c r="D1163" s="56"/>
    </row>
    <row r="1164" spans="1:4" s="41" customFormat="1" ht="19.5" customHeight="1">
      <c r="A1164" s="55"/>
      <c r="B1164" s="55"/>
      <c r="C1164" s="55"/>
      <c r="D1164" s="56"/>
    </row>
    <row r="1165" spans="1:4" s="41" customFormat="1" ht="19.5" customHeight="1">
      <c r="A1165" s="55"/>
      <c r="B1165" s="55"/>
      <c r="C1165" s="55"/>
      <c r="D1165" s="56"/>
    </row>
    <row r="1166" spans="1:4" s="41" customFormat="1" ht="19.5" customHeight="1">
      <c r="A1166" s="55"/>
      <c r="B1166" s="55"/>
      <c r="C1166" s="55"/>
      <c r="D1166" s="56"/>
    </row>
    <row r="1167" spans="1:4" s="41" customFormat="1" ht="19.5" customHeight="1">
      <c r="A1167" s="55"/>
      <c r="B1167" s="55"/>
      <c r="C1167" s="55"/>
      <c r="D1167" s="56"/>
    </row>
    <row r="1168" spans="1:4" s="41" customFormat="1" ht="19.5" customHeight="1">
      <c r="A1168" s="55"/>
      <c r="B1168" s="55"/>
      <c r="C1168" s="55"/>
      <c r="D1168" s="56"/>
    </row>
    <row r="1169" spans="1:4" s="41" customFormat="1" ht="19.5" customHeight="1">
      <c r="A1169" s="55"/>
      <c r="B1169" s="55"/>
      <c r="C1169" s="55"/>
      <c r="D1169" s="56"/>
    </row>
    <row r="1170" spans="1:4" s="41" customFormat="1" ht="19.5" customHeight="1">
      <c r="A1170" s="55"/>
      <c r="B1170" s="55"/>
      <c r="C1170" s="55"/>
      <c r="D1170" s="56"/>
    </row>
    <row r="1171" spans="1:4" s="41" customFormat="1" ht="19.5" customHeight="1">
      <c r="A1171" s="55"/>
      <c r="B1171" s="55"/>
      <c r="C1171" s="55"/>
      <c r="D1171" s="56"/>
    </row>
    <row r="1172" spans="1:4" s="41" customFormat="1" ht="19.5" customHeight="1">
      <c r="A1172" s="55"/>
      <c r="B1172" s="55"/>
      <c r="C1172" s="55"/>
      <c r="D1172" s="56"/>
    </row>
    <row r="1173" spans="1:4" s="41" customFormat="1" ht="19.5" customHeight="1">
      <c r="A1173" s="55"/>
      <c r="B1173" s="55"/>
      <c r="C1173" s="55"/>
      <c r="D1173" s="56"/>
    </row>
    <row r="1174" spans="1:4" s="41" customFormat="1" ht="19.5" customHeight="1">
      <c r="A1174" s="55"/>
      <c r="B1174" s="55"/>
      <c r="C1174" s="55"/>
      <c r="D1174" s="56"/>
    </row>
    <row r="1175" spans="1:4" s="41" customFormat="1" ht="19.5" customHeight="1">
      <c r="A1175" s="55"/>
      <c r="B1175" s="55"/>
      <c r="C1175" s="55"/>
      <c r="D1175" s="56"/>
    </row>
    <row r="1176" spans="1:4" s="41" customFormat="1" ht="19.5" customHeight="1">
      <c r="A1176" s="55"/>
      <c r="B1176" s="55"/>
      <c r="C1176" s="55"/>
      <c r="D1176" s="56"/>
    </row>
    <row r="1177" spans="1:4" s="41" customFormat="1" ht="19.5" customHeight="1">
      <c r="A1177" s="55"/>
      <c r="B1177" s="55"/>
      <c r="C1177" s="55"/>
      <c r="D1177" s="56"/>
    </row>
    <row r="1178" spans="1:4" s="41" customFormat="1" ht="19.5" customHeight="1">
      <c r="A1178" s="55"/>
      <c r="B1178" s="55"/>
      <c r="C1178" s="55"/>
      <c r="D1178" s="56"/>
    </row>
    <row r="1179" spans="1:4" s="41" customFormat="1" ht="19.5" customHeight="1">
      <c r="A1179" s="55"/>
      <c r="B1179" s="55"/>
      <c r="C1179" s="55"/>
      <c r="D1179" s="56"/>
    </row>
    <row r="1180" spans="1:4" s="41" customFormat="1" ht="19.5" customHeight="1">
      <c r="A1180" s="55"/>
      <c r="B1180" s="55"/>
      <c r="C1180" s="55"/>
      <c r="D1180" s="56"/>
    </row>
    <row r="1181" spans="1:4" s="41" customFormat="1" ht="19.5" customHeight="1">
      <c r="A1181" s="55"/>
      <c r="B1181" s="55"/>
      <c r="C1181" s="55"/>
      <c r="D1181" s="56"/>
    </row>
    <row r="1182" spans="1:4" s="41" customFormat="1" ht="19.5" customHeight="1">
      <c r="A1182" s="55"/>
      <c r="B1182" s="55"/>
      <c r="C1182" s="55"/>
      <c r="D1182" s="56"/>
    </row>
    <row r="1183" spans="1:4" s="41" customFormat="1" ht="19.5" customHeight="1">
      <c r="A1183" s="55"/>
      <c r="B1183" s="55"/>
      <c r="C1183" s="55"/>
      <c r="D1183" s="56"/>
    </row>
    <row r="1184" spans="1:4" s="41" customFormat="1" ht="19.5" customHeight="1">
      <c r="A1184" s="55"/>
      <c r="B1184" s="55"/>
      <c r="C1184" s="55"/>
      <c r="D1184" s="56"/>
    </row>
    <row r="1185" spans="1:4" s="41" customFormat="1" ht="19.5" customHeight="1">
      <c r="A1185" s="55"/>
      <c r="B1185" s="55"/>
      <c r="C1185" s="55"/>
      <c r="D1185" s="56"/>
    </row>
    <row r="1186" spans="1:4" s="41" customFormat="1" ht="19.5" customHeight="1">
      <c r="A1186" s="55"/>
      <c r="B1186" s="55"/>
      <c r="C1186" s="55"/>
      <c r="D1186" s="56"/>
    </row>
    <row r="1187" spans="1:4" s="41" customFormat="1" ht="19.5" customHeight="1">
      <c r="A1187" s="55"/>
      <c r="B1187" s="55"/>
      <c r="C1187" s="55"/>
      <c r="D1187" s="56"/>
    </row>
    <row r="1188" spans="1:4" s="41" customFormat="1" ht="19.5" customHeight="1">
      <c r="A1188" s="55"/>
      <c r="B1188" s="55"/>
      <c r="C1188" s="55"/>
      <c r="D1188" s="56"/>
    </row>
    <row r="1189" spans="1:4" s="41" customFormat="1" ht="19.5" customHeight="1">
      <c r="A1189" s="55"/>
      <c r="B1189" s="55"/>
      <c r="C1189" s="55"/>
      <c r="D1189" s="56"/>
    </row>
    <row r="1190" spans="1:4" s="41" customFormat="1" ht="19.5" customHeight="1">
      <c r="A1190" s="55"/>
      <c r="B1190" s="55"/>
      <c r="C1190" s="55"/>
      <c r="D1190" s="56"/>
    </row>
    <row r="1191" spans="1:4" s="41" customFormat="1" ht="19.5" customHeight="1">
      <c r="A1191" s="55"/>
      <c r="B1191" s="55"/>
      <c r="C1191" s="55"/>
      <c r="D1191" s="56"/>
    </row>
    <row r="1192" spans="1:4" s="41" customFormat="1" ht="19.5" customHeight="1">
      <c r="A1192" s="55"/>
      <c r="B1192" s="55"/>
      <c r="C1192" s="55"/>
      <c r="D1192" s="56"/>
    </row>
    <row r="1193" spans="1:4" s="41" customFormat="1" ht="19.5" customHeight="1">
      <c r="A1193" s="55"/>
      <c r="B1193" s="55"/>
      <c r="C1193" s="55"/>
      <c r="D1193" s="56"/>
    </row>
    <row r="1194" spans="1:4" s="41" customFormat="1" ht="19.5" customHeight="1">
      <c r="A1194" s="55"/>
      <c r="B1194" s="55"/>
      <c r="C1194" s="55"/>
      <c r="D1194" s="56"/>
    </row>
    <row r="1195" spans="1:4" s="41" customFormat="1" ht="19.5" customHeight="1">
      <c r="A1195" s="55"/>
      <c r="B1195" s="55"/>
      <c r="C1195" s="55"/>
      <c r="D1195" s="56"/>
    </row>
    <row r="1196" spans="1:4" s="41" customFormat="1" ht="19.5" customHeight="1">
      <c r="A1196" s="55"/>
      <c r="B1196" s="55"/>
      <c r="C1196" s="55"/>
      <c r="D1196" s="56"/>
    </row>
    <row r="1197" spans="1:4" s="41" customFormat="1" ht="19.5" customHeight="1">
      <c r="A1197" s="55"/>
      <c r="B1197" s="55"/>
      <c r="C1197" s="55"/>
      <c r="D1197" s="56"/>
    </row>
    <row r="1198" spans="1:4" s="41" customFormat="1" ht="19.5" customHeight="1">
      <c r="A1198" s="55"/>
      <c r="B1198" s="55"/>
      <c r="C1198" s="55"/>
      <c r="D1198" s="56"/>
    </row>
    <row r="1199" spans="1:4" s="41" customFormat="1" ht="19.5" customHeight="1">
      <c r="A1199" s="55"/>
      <c r="B1199" s="55"/>
      <c r="C1199" s="55"/>
      <c r="D1199" s="56"/>
    </row>
    <row r="1200" spans="1:4" s="41" customFormat="1" ht="19.5" customHeight="1">
      <c r="A1200" s="55"/>
      <c r="B1200" s="55"/>
      <c r="C1200" s="55"/>
      <c r="D1200" s="56"/>
    </row>
    <row r="1201" spans="1:4" s="41" customFormat="1" ht="19.5" customHeight="1">
      <c r="A1201" s="55"/>
      <c r="B1201" s="55"/>
      <c r="C1201" s="55"/>
      <c r="D1201" s="56"/>
    </row>
    <row r="1202" spans="1:4" s="41" customFormat="1" ht="19.5" customHeight="1">
      <c r="A1202" s="55"/>
      <c r="B1202" s="55"/>
      <c r="C1202" s="55"/>
      <c r="D1202" s="56"/>
    </row>
    <row r="1203" spans="1:4" s="41" customFormat="1" ht="19.5" customHeight="1">
      <c r="A1203" s="55"/>
      <c r="B1203" s="55"/>
      <c r="C1203" s="55"/>
      <c r="D1203" s="56"/>
    </row>
    <row r="1204" spans="1:4" s="41" customFormat="1" ht="19.5" customHeight="1">
      <c r="A1204" s="55"/>
      <c r="B1204" s="55"/>
      <c r="C1204" s="55"/>
      <c r="D1204" s="56"/>
    </row>
    <row r="1205" spans="1:4" s="41" customFormat="1" ht="19.5" customHeight="1">
      <c r="A1205" s="55"/>
      <c r="B1205" s="55"/>
      <c r="C1205" s="55"/>
      <c r="D1205" s="56"/>
    </row>
    <row r="1206" spans="1:4" s="41" customFormat="1" ht="19.5" customHeight="1">
      <c r="A1206" s="55"/>
      <c r="B1206" s="55"/>
      <c r="C1206" s="55"/>
      <c r="D1206" s="56"/>
    </row>
    <row r="1207" spans="1:4" s="41" customFormat="1" ht="19.5" customHeight="1">
      <c r="A1207" s="55"/>
      <c r="B1207" s="55"/>
      <c r="C1207" s="55"/>
      <c r="D1207" s="56"/>
    </row>
    <row r="1208" spans="1:4" s="41" customFormat="1" ht="19.5" customHeight="1">
      <c r="A1208" s="55"/>
      <c r="B1208" s="55"/>
      <c r="C1208" s="55"/>
      <c r="D1208" s="56"/>
    </row>
    <row r="1209" spans="1:4" s="41" customFormat="1" ht="19.5" customHeight="1">
      <c r="A1209" s="55"/>
      <c r="B1209" s="55"/>
      <c r="C1209" s="55"/>
      <c r="D1209" s="56"/>
    </row>
    <row r="1210" spans="1:4" s="41" customFormat="1" ht="19.5" customHeight="1">
      <c r="A1210" s="55"/>
      <c r="B1210" s="55"/>
      <c r="C1210" s="55"/>
      <c r="D1210" s="56"/>
    </row>
    <row r="1211" spans="1:4" s="41" customFormat="1" ht="19.5" customHeight="1">
      <c r="A1211" s="55"/>
      <c r="B1211" s="55"/>
      <c r="C1211" s="55"/>
      <c r="D1211" s="56"/>
    </row>
    <row r="1212" spans="1:4" s="41" customFormat="1" ht="19.5" customHeight="1">
      <c r="A1212" s="55"/>
      <c r="B1212" s="55"/>
      <c r="C1212" s="55"/>
      <c r="D1212" s="56"/>
    </row>
    <row r="1213" spans="1:4" s="41" customFormat="1" ht="19.5" customHeight="1">
      <c r="A1213" s="55"/>
      <c r="B1213" s="55"/>
      <c r="C1213" s="55"/>
      <c r="D1213" s="56"/>
    </row>
    <row r="1214" spans="1:4" s="41" customFormat="1" ht="19.5" customHeight="1">
      <c r="A1214" s="55"/>
      <c r="B1214" s="55"/>
      <c r="C1214" s="55"/>
      <c r="D1214" s="56"/>
    </row>
    <row r="1215" spans="1:4" s="41" customFormat="1" ht="19.5" customHeight="1">
      <c r="A1215" s="55"/>
      <c r="B1215" s="55"/>
      <c r="C1215" s="55"/>
      <c r="D1215" s="56"/>
    </row>
    <row r="1216" spans="1:4" s="41" customFormat="1" ht="19.5" customHeight="1">
      <c r="A1216" s="55"/>
      <c r="B1216" s="55"/>
      <c r="C1216" s="55"/>
      <c r="D1216" s="56"/>
    </row>
    <row r="1217" spans="1:4" s="41" customFormat="1" ht="19.5" customHeight="1">
      <c r="A1217" s="55"/>
      <c r="B1217" s="55"/>
      <c r="C1217" s="55"/>
      <c r="D1217" s="56"/>
    </row>
    <row r="1218" spans="1:4" s="41" customFormat="1" ht="19.5" customHeight="1">
      <c r="A1218" s="55"/>
      <c r="B1218" s="55"/>
      <c r="C1218" s="55"/>
      <c r="D1218" s="56"/>
    </row>
    <row r="1219" spans="1:4" s="41" customFormat="1" ht="19.5" customHeight="1">
      <c r="A1219" s="55"/>
      <c r="B1219" s="55"/>
      <c r="C1219" s="55"/>
      <c r="D1219" s="56"/>
    </row>
    <row r="1220" spans="1:4" s="41" customFormat="1" ht="19.5" customHeight="1">
      <c r="A1220" s="55"/>
      <c r="B1220" s="55"/>
      <c r="C1220" s="55"/>
      <c r="D1220" s="56"/>
    </row>
    <row r="1221" spans="1:4" s="41" customFormat="1" ht="19.5" customHeight="1">
      <c r="A1221" s="55"/>
      <c r="B1221" s="55"/>
      <c r="C1221" s="55"/>
      <c r="D1221" s="56"/>
    </row>
    <row r="1222" spans="1:4" s="41" customFormat="1" ht="19.5" customHeight="1">
      <c r="A1222" s="55"/>
      <c r="B1222" s="55"/>
      <c r="C1222" s="55"/>
      <c r="D1222" s="56"/>
    </row>
    <row r="1223" spans="1:4" s="41" customFormat="1" ht="19.5" customHeight="1">
      <c r="A1223" s="55"/>
      <c r="B1223" s="55"/>
      <c r="C1223" s="55"/>
      <c r="D1223" s="56"/>
    </row>
    <row r="1224" spans="1:4" s="41" customFormat="1" ht="19.5" customHeight="1">
      <c r="A1224" s="55"/>
      <c r="B1224" s="55"/>
      <c r="C1224" s="55"/>
      <c r="D1224" s="56"/>
    </row>
    <row r="1225" spans="1:4" s="41" customFormat="1" ht="19.5" customHeight="1">
      <c r="A1225" s="55"/>
      <c r="B1225" s="55"/>
      <c r="C1225" s="55"/>
      <c r="D1225" s="56"/>
    </row>
    <row r="1226" spans="1:4" s="41" customFormat="1" ht="19.5" customHeight="1">
      <c r="A1226" s="55"/>
      <c r="B1226" s="55"/>
      <c r="C1226" s="55"/>
      <c r="D1226" s="56"/>
    </row>
    <row r="1227" spans="1:4" s="41" customFormat="1" ht="19.5" customHeight="1">
      <c r="A1227" s="55"/>
      <c r="B1227" s="55"/>
      <c r="C1227" s="55"/>
      <c r="D1227" s="56"/>
    </row>
    <row r="1228" spans="1:4" s="41" customFormat="1" ht="19.5" customHeight="1">
      <c r="A1228" s="55"/>
      <c r="B1228" s="55"/>
      <c r="C1228" s="55"/>
      <c r="D1228" s="56"/>
    </row>
    <row r="1229" spans="1:4" s="41" customFormat="1" ht="19.5" customHeight="1">
      <c r="A1229" s="55"/>
      <c r="B1229" s="55"/>
      <c r="C1229" s="55"/>
      <c r="D1229" s="56"/>
    </row>
    <row r="1230" spans="1:4" s="41" customFormat="1" ht="19.5" customHeight="1">
      <c r="A1230" s="55"/>
      <c r="B1230" s="55"/>
      <c r="C1230" s="55"/>
      <c r="D1230" s="56"/>
    </row>
    <row r="1231" spans="1:4" s="41" customFormat="1" ht="19.5" customHeight="1">
      <c r="A1231" s="55"/>
      <c r="B1231" s="55"/>
      <c r="C1231" s="55"/>
      <c r="D1231" s="56"/>
    </row>
    <row r="1232" spans="1:4" s="41" customFormat="1" ht="19.5" customHeight="1">
      <c r="A1232" s="55"/>
      <c r="B1232" s="55"/>
      <c r="C1232" s="55"/>
      <c r="D1232" s="56"/>
    </row>
    <row r="1233" spans="1:4" s="41" customFormat="1" ht="19.5" customHeight="1">
      <c r="A1233" s="55"/>
      <c r="B1233" s="55"/>
      <c r="C1233" s="55"/>
      <c r="D1233" s="56"/>
    </row>
    <row r="1234" spans="1:4" s="41" customFormat="1" ht="19.5" customHeight="1">
      <c r="A1234" s="55"/>
      <c r="B1234" s="55"/>
      <c r="C1234" s="55"/>
      <c r="D1234" s="56"/>
    </row>
    <row r="1235" spans="1:4" s="41" customFormat="1" ht="19.5" customHeight="1">
      <c r="A1235" s="55"/>
      <c r="B1235" s="55"/>
      <c r="C1235" s="55"/>
      <c r="D1235" s="56"/>
    </row>
    <row r="1236" spans="1:4" s="41" customFormat="1" ht="19.5" customHeight="1">
      <c r="A1236" s="55"/>
      <c r="B1236" s="55"/>
      <c r="C1236" s="55"/>
      <c r="D1236" s="56"/>
    </row>
    <row r="1237" spans="1:4" s="41" customFormat="1" ht="19.5" customHeight="1">
      <c r="A1237" s="55"/>
      <c r="B1237" s="55"/>
      <c r="C1237" s="55"/>
      <c r="D1237" s="56"/>
    </row>
    <row r="1238" spans="1:4" s="41" customFormat="1" ht="19.5" customHeight="1">
      <c r="A1238" s="55"/>
      <c r="B1238" s="55"/>
      <c r="C1238" s="55"/>
      <c r="D1238" s="56"/>
    </row>
    <row r="1239" spans="1:4" s="41" customFormat="1" ht="19.5" customHeight="1">
      <c r="A1239" s="55"/>
      <c r="B1239" s="55"/>
      <c r="C1239" s="55"/>
      <c r="D1239" s="56"/>
    </row>
    <row r="1240" spans="1:4" s="41" customFormat="1" ht="19.5" customHeight="1">
      <c r="A1240" s="55"/>
      <c r="B1240" s="55"/>
      <c r="C1240" s="55"/>
      <c r="D1240" s="56"/>
    </row>
    <row r="1241" spans="1:4" s="41" customFormat="1" ht="19.5" customHeight="1">
      <c r="A1241" s="55"/>
      <c r="B1241" s="55"/>
      <c r="C1241" s="55"/>
      <c r="D1241" s="56"/>
    </row>
    <row r="1242" spans="1:4" s="41" customFormat="1" ht="19.5" customHeight="1">
      <c r="A1242" s="55"/>
      <c r="B1242" s="55"/>
      <c r="C1242" s="55"/>
      <c r="D1242" s="56"/>
    </row>
    <row r="1243" spans="1:4" s="41" customFormat="1" ht="19.5" customHeight="1">
      <c r="A1243" s="55"/>
      <c r="B1243" s="55"/>
      <c r="C1243" s="55"/>
      <c r="D1243" s="56"/>
    </row>
    <row r="1244" spans="1:4" s="41" customFormat="1" ht="19.5" customHeight="1">
      <c r="A1244" s="55"/>
      <c r="B1244" s="55"/>
      <c r="C1244" s="55"/>
      <c r="D1244" s="56"/>
    </row>
    <row r="1245" spans="1:4" s="41" customFormat="1" ht="19.5" customHeight="1">
      <c r="A1245" s="55"/>
      <c r="B1245" s="55"/>
      <c r="C1245" s="55"/>
      <c r="D1245" s="56"/>
    </row>
    <row r="1246" spans="1:4" s="41" customFormat="1" ht="19.5" customHeight="1">
      <c r="A1246" s="55"/>
      <c r="B1246" s="55"/>
      <c r="C1246" s="55"/>
      <c r="D1246" s="56"/>
    </row>
    <row r="1247" spans="1:4" s="41" customFormat="1" ht="19.5" customHeight="1">
      <c r="A1247" s="55"/>
      <c r="B1247" s="55"/>
      <c r="C1247" s="55"/>
      <c r="D1247" s="56"/>
    </row>
    <row r="1248" spans="1:4" s="41" customFormat="1" ht="19.5" customHeight="1">
      <c r="A1248" s="55"/>
      <c r="B1248" s="55"/>
      <c r="C1248" s="55"/>
      <c r="D1248" s="56"/>
    </row>
    <row r="1249" spans="1:4" s="41" customFormat="1" ht="19.5" customHeight="1">
      <c r="A1249" s="55"/>
      <c r="B1249" s="55"/>
      <c r="C1249" s="55"/>
      <c r="D1249" s="56"/>
    </row>
    <row r="1250" spans="1:4" s="41" customFormat="1" ht="19.5" customHeight="1">
      <c r="A1250" s="55"/>
      <c r="B1250" s="55"/>
      <c r="C1250" s="55"/>
      <c r="D1250" s="56"/>
    </row>
    <row r="1251" spans="1:4" s="41" customFormat="1" ht="19.5" customHeight="1">
      <c r="A1251" s="55"/>
      <c r="B1251" s="55"/>
      <c r="C1251" s="55"/>
      <c r="D1251" s="56"/>
    </row>
    <row r="1252" spans="1:4" s="41" customFormat="1" ht="19.5" customHeight="1">
      <c r="A1252" s="55"/>
      <c r="B1252" s="55"/>
      <c r="C1252" s="55"/>
      <c r="D1252" s="56"/>
    </row>
    <row r="1253" spans="1:4" s="41" customFormat="1" ht="19.5" customHeight="1">
      <c r="A1253" s="55"/>
      <c r="B1253" s="55"/>
      <c r="C1253" s="55"/>
      <c r="D1253" s="56"/>
    </row>
    <row r="1254" spans="1:4" s="41" customFormat="1" ht="19.5" customHeight="1">
      <c r="A1254" s="55"/>
      <c r="B1254" s="55"/>
      <c r="C1254" s="55"/>
      <c r="D1254" s="56"/>
    </row>
    <row r="1255" spans="1:4" s="41" customFormat="1" ht="19.5" customHeight="1">
      <c r="A1255" s="55"/>
      <c r="B1255" s="55"/>
      <c r="C1255" s="55"/>
      <c r="D1255" s="56"/>
    </row>
    <row r="1256" spans="1:4" s="41" customFormat="1" ht="19.5" customHeight="1">
      <c r="A1256" s="55"/>
      <c r="B1256" s="55"/>
      <c r="C1256" s="55"/>
      <c r="D1256" s="56"/>
    </row>
    <row r="1257" spans="1:4" s="41" customFormat="1" ht="19.5" customHeight="1">
      <c r="A1257" s="55"/>
      <c r="B1257" s="55"/>
      <c r="C1257" s="55"/>
      <c r="D1257" s="56"/>
    </row>
    <row r="1258" spans="1:4" s="41" customFormat="1" ht="19.5" customHeight="1">
      <c r="A1258" s="55"/>
      <c r="B1258" s="55"/>
      <c r="C1258" s="55"/>
      <c r="D1258" s="56"/>
    </row>
    <row r="1259" spans="1:4" s="41" customFormat="1" ht="19.5" customHeight="1">
      <c r="A1259" s="55"/>
      <c r="B1259" s="55"/>
      <c r="C1259" s="55"/>
      <c r="D1259" s="56"/>
    </row>
    <row r="1260" spans="1:4" s="41" customFormat="1" ht="19.5" customHeight="1">
      <c r="A1260" s="55"/>
      <c r="B1260" s="55"/>
      <c r="C1260" s="55"/>
      <c r="D1260" s="56"/>
    </row>
    <row r="1261" spans="1:4" s="41" customFormat="1" ht="19.5" customHeight="1">
      <c r="A1261" s="55"/>
      <c r="B1261" s="55"/>
      <c r="C1261" s="55"/>
      <c r="D1261" s="56"/>
    </row>
    <row r="1262" spans="1:4" s="41" customFormat="1" ht="19.5" customHeight="1">
      <c r="A1262" s="55"/>
      <c r="B1262" s="55"/>
      <c r="C1262" s="55"/>
      <c r="D1262" s="56"/>
    </row>
    <row r="1263" spans="1:4" s="41" customFormat="1" ht="19.5" customHeight="1">
      <c r="A1263" s="55"/>
      <c r="B1263" s="55"/>
      <c r="C1263" s="55"/>
      <c r="D1263" s="56"/>
    </row>
    <row r="1264" spans="1:4" s="41" customFormat="1" ht="19.5" customHeight="1">
      <c r="A1264" s="55"/>
      <c r="B1264" s="55"/>
      <c r="C1264" s="55"/>
      <c r="D1264" s="56"/>
    </row>
    <row r="1265" spans="1:4" s="41" customFormat="1" ht="19.5" customHeight="1">
      <c r="A1265" s="55"/>
      <c r="B1265" s="55"/>
      <c r="C1265" s="55"/>
      <c r="D1265" s="56"/>
    </row>
    <row r="1266" spans="1:4" s="41" customFormat="1" ht="19.5" customHeight="1">
      <c r="A1266" s="55"/>
      <c r="B1266" s="55"/>
      <c r="C1266" s="55"/>
      <c r="D1266" s="56"/>
    </row>
    <row r="1267" spans="1:4" s="41" customFormat="1" ht="19.5" customHeight="1">
      <c r="A1267" s="55"/>
      <c r="B1267" s="55"/>
      <c r="C1267" s="55"/>
      <c r="D1267" s="56"/>
    </row>
    <row r="1268" spans="1:4" s="41" customFormat="1" ht="19.5" customHeight="1">
      <c r="A1268" s="55"/>
      <c r="B1268" s="55"/>
      <c r="C1268" s="55"/>
      <c r="D1268" s="56"/>
    </row>
    <row r="1269" spans="1:4" s="41" customFormat="1" ht="19.5" customHeight="1">
      <c r="A1269" s="55"/>
      <c r="B1269" s="55"/>
      <c r="C1269" s="55"/>
      <c r="D1269" s="56"/>
    </row>
    <row r="1270" spans="1:4" s="41" customFormat="1" ht="19.5" customHeight="1">
      <c r="A1270" s="55"/>
      <c r="B1270" s="55"/>
      <c r="C1270" s="55"/>
      <c r="D1270" s="56"/>
    </row>
    <row r="1271" spans="1:4" s="41" customFormat="1" ht="19.5" customHeight="1">
      <c r="A1271" s="55"/>
      <c r="B1271" s="55"/>
      <c r="C1271" s="55"/>
      <c r="D1271" s="56"/>
    </row>
    <row r="1272" spans="1:4" s="41" customFormat="1" ht="19.5" customHeight="1">
      <c r="A1272" s="55"/>
      <c r="B1272" s="55"/>
      <c r="C1272" s="55"/>
      <c r="D1272" s="56"/>
    </row>
    <row r="1273" spans="1:4" s="41" customFormat="1" ht="19.5" customHeight="1">
      <c r="A1273" s="55"/>
      <c r="B1273" s="55"/>
      <c r="C1273" s="55"/>
      <c r="D1273" s="56"/>
    </row>
    <row r="1274" spans="1:4" s="41" customFormat="1" ht="19.5" customHeight="1">
      <c r="A1274" s="55"/>
      <c r="B1274" s="55"/>
      <c r="C1274" s="55"/>
      <c r="D1274" s="56"/>
    </row>
    <row r="1275" spans="1:4" s="41" customFormat="1" ht="19.5" customHeight="1">
      <c r="A1275" s="55"/>
      <c r="B1275" s="55"/>
      <c r="C1275" s="55"/>
      <c r="D1275" s="56"/>
    </row>
    <row r="1276" spans="1:4" s="41" customFormat="1" ht="19.5" customHeight="1">
      <c r="A1276" s="55"/>
      <c r="B1276" s="55"/>
      <c r="C1276" s="55"/>
      <c r="D1276" s="56"/>
    </row>
    <row r="1277" spans="1:4" s="41" customFormat="1" ht="19.5" customHeight="1">
      <c r="A1277" s="55"/>
      <c r="B1277" s="55"/>
      <c r="C1277" s="55"/>
      <c r="D1277" s="56"/>
    </row>
    <row r="1278" spans="1:4" s="41" customFormat="1" ht="19.5" customHeight="1">
      <c r="A1278" s="55"/>
      <c r="B1278" s="55"/>
      <c r="C1278" s="55"/>
      <c r="D1278" s="56"/>
    </row>
    <row r="1279" spans="1:4" s="41" customFormat="1" ht="19.5" customHeight="1">
      <c r="A1279" s="55"/>
      <c r="B1279" s="55"/>
      <c r="C1279" s="55"/>
      <c r="D1279" s="56"/>
    </row>
    <row r="1280" spans="1:4" s="41" customFormat="1" ht="19.5" customHeight="1">
      <c r="A1280" s="55"/>
      <c r="B1280" s="55"/>
      <c r="C1280" s="55"/>
      <c r="D1280" s="56"/>
    </row>
    <row r="1281" spans="1:4" s="41" customFormat="1" ht="19.5" customHeight="1">
      <c r="A1281" s="55"/>
      <c r="B1281" s="55"/>
      <c r="C1281" s="55"/>
      <c r="D1281" s="56"/>
    </row>
    <row r="1282" spans="1:4" s="41" customFormat="1" ht="19.5" customHeight="1">
      <c r="A1282" s="55"/>
      <c r="B1282" s="55"/>
      <c r="C1282" s="55"/>
      <c r="D1282" s="56"/>
    </row>
    <row r="1283" spans="1:4" s="41" customFormat="1" ht="19.5" customHeight="1">
      <c r="A1283" s="55"/>
      <c r="B1283" s="55"/>
      <c r="C1283" s="55"/>
      <c r="D1283" s="56"/>
    </row>
    <row r="1284" spans="1:4" s="41" customFormat="1" ht="19.5" customHeight="1">
      <c r="A1284" s="55"/>
      <c r="B1284" s="55"/>
      <c r="C1284" s="55"/>
      <c r="D1284" s="56"/>
    </row>
    <row r="1285" spans="1:4" s="41" customFormat="1" ht="19.5" customHeight="1">
      <c r="A1285" s="55"/>
      <c r="B1285" s="55"/>
      <c r="C1285" s="55"/>
      <c r="D1285" s="56"/>
    </row>
    <row r="1286" spans="1:4" s="41" customFormat="1" ht="19.5" customHeight="1">
      <c r="A1286" s="55"/>
      <c r="B1286" s="55"/>
      <c r="C1286" s="55"/>
      <c r="D1286" s="56"/>
    </row>
    <row r="1287" spans="1:4" s="41" customFormat="1" ht="19.5" customHeight="1">
      <c r="A1287" s="55"/>
      <c r="B1287" s="55"/>
      <c r="C1287" s="55"/>
      <c r="D1287" s="56"/>
    </row>
    <row r="1288" spans="1:4" s="41" customFormat="1" ht="19.5" customHeight="1">
      <c r="A1288" s="55"/>
      <c r="B1288" s="55"/>
      <c r="C1288" s="55"/>
      <c r="D1288" s="56"/>
    </row>
    <row r="1289" spans="1:4" s="41" customFormat="1" ht="19.5" customHeight="1">
      <c r="A1289" s="55"/>
      <c r="B1289" s="55"/>
      <c r="C1289" s="55"/>
      <c r="D1289" s="56"/>
    </row>
    <row r="1290" spans="1:4" s="41" customFormat="1" ht="19.5" customHeight="1">
      <c r="A1290" s="55"/>
      <c r="B1290" s="55"/>
      <c r="C1290" s="55"/>
      <c r="D1290" s="56"/>
    </row>
    <row r="1291" spans="1:4" s="41" customFormat="1" ht="19.5" customHeight="1">
      <c r="A1291" s="55"/>
      <c r="B1291" s="55"/>
      <c r="C1291" s="55"/>
      <c r="D1291" s="56"/>
    </row>
    <row r="1292" spans="1:4" s="41" customFormat="1" ht="19.5" customHeight="1">
      <c r="A1292" s="55"/>
      <c r="B1292" s="55"/>
      <c r="C1292" s="55"/>
      <c r="D1292" s="56"/>
    </row>
    <row r="1293" spans="1:4" s="41" customFormat="1" ht="19.5" customHeight="1">
      <c r="A1293" s="55"/>
      <c r="B1293" s="55"/>
      <c r="C1293" s="55"/>
      <c r="D1293" s="56"/>
    </row>
    <row r="1294" spans="1:4" s="41" customFormat="1" ht="19.5" customHeight="1">
      <c r="A1294" s="55"/>
      <c r="B1294" s="55"/>
      <c r="C1294" s="55"/>
      <c r="D1294" s="56"/>
    </row>
    <row r="1295" spans="1:4" s="41" customFormat="1" ht="19.5" customHeight="1">
      <c r="A1295" s="55"/>
      <c r="B1295" s="55"/>
      <c r="C1295" s="55"/>
      <c r="D1295" s="56"/>
    </row>
    <row r="1296" spans="1:4" s="41" customFormat="1" ht="19.5" customHeight="1">
      <c r="A1296" s="55"/>
      <c r="B1296" s="55"/>
      <c r="C1296" s="55"/>
      <c r="D1296" s="56"/>
    </row>
    <row r="1297" spans="1:4" s="41" customFormat="1" ht="19.5" customHeight="1">
      <c r="A1297" s="55"/>
      <c r="B1297" s="55"/>
      <c r="C1297" s="55"/>
      <c r="D1297" s="56"/>
    </row>
    <row r="1298" spans="1:4" s="41" customFormat="1" ht="19.5" customHeight="1">
      <c r="A1298" s="55"/>
      <c r="B1298" s="55"/>
      <c r="C1298" s="55"/>
      <c r="D1298" s="56"/>
    </row>
    <row r="1299" spans="1:4" s="41" customFormat="1" ht="19.5" customHeight="1">
      <c r="A1299" s="55"/>
      <c r="B1299" s="55"/>
      <c r="C1299" s="55"/>
      <c r="D1299" s="56"/>
    </row>
    <row r="1300" spans="1:4" s="41" customFormat="1" ht="19.5" customHeight="1">
      <c r="A1300" s="55"/>
      <c r="B1300" s="55"/>
      <c r="C1300" s="55"/>
      <c r="D1300" s="56"/>
    </row>
    <row r="1301" spans="1:4" s="41" customFormat="1" ht="19.5" customHeight="1">
      <c r="A1301" s="55"/>
      <c r="B1301" s="55"/>
      <c r="C1301" s="55"/>
      <c r="D1301" s="56"/>
    </row>
    <row r="1302" spans="1:4" s="41" customFormat="1" ht="19.5" customHeight="1">
      <c r="A1302" s="55"/>
      <c r="B1302" s="55"/>
      <c r="C1302" s="55"/>
      <c r="D1302" s="56"/>
    </row>
    <row r="1303" spans="1:4" s="41" customFormat="1" ht="19.5" customHeight="1">
      <c r="A1303" s="55"/>
      <c r="B1303" s="55"/>
      <c r="C1303" s="55"/>
      <c r="D1303" s="56"/>
    </row>
    <row r="1304" spans="1:4" s="41" customFormat="1" ht="19.5" customHeight="1">
      <c r="A1304" s="55"/>
      <c r="B1304" s="55"/>
      <c r="C1304" s="55"/>
      <c r="D1304" s="56"/>
    </row>
    <row r="1305" spans="1:4" s="41" customFormat="1" ht="19.5" customHeight="1">
      <c r="A1305" s="55"/>
      <c r="B1305" s="55"/>
      <c r="C1305" s="55"/>
      <c r="D1305" s="56"/>
    </row>
    <row r="1306" spans="1:4" s="41" customFormat="1" ht="19.5" customHeight="1">
      <c r="A1306" s="55"/>
      <c r="B1306" s="55"/>
      <c r="C1306" s="55"/>
      <c r="D1306" s="56"/>
    </row>
    <row r="1307" spans="1:4" s="41" customFormat="1" ht="19.5" customHeight="1">
      <c r="A1307" s="55"/>
      <c r="B1307" s="55"/>
      <c r="C1307" s="55"/>
      <c r="D1307" s="56"/>
    </row>
    <row r="1308" spans="1:4" s="41" customFormat="1" ht="19.5" customHeight="1">
      <c r="A1308" s="55"/>
      <c r="B1308" s="55"/>
      <c r="C1308" s="55"/>
      <c r="D1308" s="56"/>
    </row>
    <row r="1309" spans="1:4" s="41" customFormat="1" ht="19.5" customHeight="1">
      <c r="A1309" s="55"/>
      <c r="B1309" s="55"/>
      <c r="C1309" s="55"/>
      <c r="D1309" s="56"/>
    </row>
    <row r="1310" spans="1:4" s="41" customFormat="1" ht="19.5" customHeight="1">
      <c r="A1310" s="55"/>
      <c r="B1310" s="55"/>
      <c r="C1310" s="55"/>
      <c r="D1310" s="56"/>
    </row>
    <row r="1311" spans="1:4" s="41" customFormat="1" ht="19.5" customHeight="1">
      <c r="A1311" s="55"/>
      <c r="B1311" s="55"/>
      <c r="C1311" s="55"/>
      <c r="D1311" s="56"/>
    </row>
    <row r="1312" spans="1:4" s="41" customFormat="1" ht="19.5" customHeight="1">
      <c r="A1312" s="55"/>
      <c r="B1312" s="55"/>
      <c r="C1312" s="55"/>
      <c r="D1312" s="56"/>
    </row>
    <row r="1313" spans="1:4" s="41" customFormat="1" ht="19.5" customHeight="1">
      <c r="A1313" s="55"/>
      <c r="B1313" s="55"/>
      <c r="C1313" s="55"/>
      <c r="D1313" s="56"/>
    </row>
    <row r="1314" spans="1:4" s="41" customFormat="1" ht="19.5" customHeight="1">
      <c r="A1314" s="55"/>
      <c r="B1314" s="55"/>
      <c r="C1314" s="55"/>
      <c r="D1314" s="56"/>
    </row>
    <row r="1315" spans="1:4" s="41" customFormat="1" ht="19.5" customHeight="1">
      <c r="A1315" s="55"/>
      <c r="B1315" s="55"/>
      <c r="C1315" s="55"/>
      <c r="D1315" s="56"/>
    </row>
    <row r="1316" spans="1:4" s="41" customFormat="1" ht="19.5" customHeight="1">
      <c r="A1316" s="55"/>
      <c r="B1316" s="55"/>
      <c r="C1316" s="55"/>
      <c r="D1316" s="56"/>
    </row>
    <row r="1317" spans="1:4" s="41" customFormat="1" ht="19.5" customHeight="1">
      <c r="A1317" s="55"/>
      <c r="B1317" s="55"/>
      <c r="C1317" s="55"/>
      <c r="D1317" s="56"/>
    </row>
    <row r="1318" spans="1:4" s="41" customFormat="1" ht="19.5" customHeight="1">
      <c r="A1318" s="55"/>
      <c r="B1318" s="55"/>
      <c r="C1318" s="55"/>
      <c r="D1318" s="56"/>
    </row>
    <row r="1319" spans="1:4" s="41" customFormat="1" ht="19.5" customHeight="1">
      <c r="A1319" s="55"/>
      <c r="B1319" s="55"/>
      <c r="C1319" s="55"/>
      <c r="D1319" s="56"/>
    </row>
    <row r="1320" spans="1:4" s="41" customFormat="1" ht="19.5" customHeight="1">
      <c r="A1320" s="55"/>
      <c r="B1320" s="55"/>
      <c r="C1320" s="55"/>
      <c r="D1320" s="56"/>
    </row>
    <row r="1321" spans="1:4" s="41" customFormat="1" ht="19.5" customHeight="1">
      <c r="A1321" s="55"/>
      <c r="B1321" s="55"/>
      <c r="C1321" s="55"/>
      <c r="D1321" s="56"/>
    </row>
    <row r="1322" spans="1:4" s="41" customFormat="1" ht="19.5" customHeight="1">
      <c r="A1322" s="55"/>
      <c r="B1322" s="55"/>
      <c r="C1322" s="55"/>
      <c r="D1322" s="56"/>
    </row>
    <row r="1323" spans="1:4" s="41" customFormat="1" ht="19.5" customHeight="1">
      <c r="A1323" s="55"/>
      <c r="B1323" s="55"/>
      <c r="C1323" s="55"/>
      <c r="D1323" s="56"/>
    </row>
    <row r="1324" spans="1:4" s="41" customFormat="1" ht="19.5" customHeight="1">
      <c r="A1324" s="55"/>
      <c r="B1324" s="55"/>
      <c r="C1324" s="55"/>
      <c r="D1324" s="56"/>
    </row>
    <row r="1325" spans="1:4" s="41" customFormat="1" ht="19.5" customHeight="1">
      <c r="A1325" s="55"/>
      <c r="B1325" s="55"/>
      <c r="C1325" s="55"/>
      <c r="D1325" s="56"/>
    </row>
    <row r="1326" spans="1:4" s="41" customFormat="1" ht="19.5" customHeight="1">
      <c r="A1326" s="55"/>
      <c r="B1326" s="55"/>
      <c r="C1326" s="55"/>
      <c r="D1326" s="56"/>
    </row>
    <row r="1327" spans="1:4" s="41" customFormat="1" ht="19.5" customHeight="1">
      <c r="A1327" s="55"/>
      <c r="B1327" s="55"/>
      <c r="C1327" s="55"/>
      <c r="D1327" s="56"/>
    </row>
    <row r="1328" spans="1:4" s="41" customFormat="1" ht="19.5" customHeight="1">
      <c r="A1328" s="55"/>
      <c r="B1328" s="55"/>
      <c r="C1328" s="55"/>
      <c r="D1328" s="56"/>
    </row>
    <row r="1329" spans="1:4" s="41" customFormat="1" ht="19.5" customHeight="1">
      <c r="A1329" s="55"/>
      <c r="B1329" s="55"/>
      <c r="C1329" s="55"/>
      <c r="D1329" s="56"/>
    </row>
    <row r="1330" spans="1:4" s="41" customFormat="1" ht="19.5" customHeight="1">
      <c r="A1330" s="55"/>
      <c r="B1330" s="55"/>
      <c r="C1330" s="55"/>
      <c r="D1330" s="56"/>
    </row>
    <row r="1331" spans="1:4" s="41" customFormat="1" ht="19.5" customHeight="1">
      <c r="A1331" s="55"/>
      <c r="B1331" s="55"/>
      <c r="C1331" s="55"/>
      <c r="D1331" s="56"/>
    </row>
    <row r="1332" spans="1:4" s="41" customFormat="1" ht="19.5" customHeight="1">
      <c r="A1332" s="55"/>
      <c r="B1332" s="55"/>
      <c r="C1332" s="55"/>
      <c r="D1332" s="56"/>
    </row>
    <row r="1333" spans="1:4" s="41" customFormat="1" ht="19.5" customHeight="1">
      <c r="A1333" s="55"/>
      <c r="B1333" s="55"/>
      <c r="C1333" s="55"/>
      <c r="D1333" s="56"/>
    </row>
    <row r="1334" spans="1:4" s="41" customFormat="1" ht="19.5" customHeight="1">
      <c r="A1334" s="55"/>
      <c r="B1334" s="55"/>
      <c r="C1334" s="55"/>
      <c r="D1334" s="56"/>
    </row>
    <row r="1335" spans="1:4" s="41" customFormat="1" ht="19.5" customHeight="1">
      <c r="A1335" s="55"/>
      <c r="B1335" s="55"/>
      <c r="C1335" s="55"/>
      <c r="D1335" s="56"/>
    </row>
    <row r="1336" spans="1:4" s="41" customFormat="1" ht="19.5" customHeight="1">
      <c r="A1336" s="55"/>
      <c r="B1336" s="55"/>
      <c r="C1336" s="55"/>
      <c r="D1336" s="56"/>
    </row>
    <row r="1337" spans="1:4" s="41" customFormat="1" ht="19.5" customHeight="1">
      <c r="A1337" s="55"/>
      <c r="B1337" s="55"/>
      <c r="C1337" s="55"/>
      <c r="D1337" s="56"/>
    </row>
    <row r="1338" spans="1:4" s="41" customFormat="1" ht="19.5" customHeight="1">
      <c r="A1338" s="55"/>
      <c r="B1338" s="55"/>
      <c r="C1338" s="55"/>
      <c r="D1338" s="56"/>
    </row>
    <row r="1339" spans="1:4" s="41" customFormat="1" ht="19.5" customHeight="1">
      <c r="A1339" s="55"/>
      <c r="B1339" s="55"/>
      <c r="C1339" s="55"/>
      <c r="D1339" s="56"/>
    </row>
    <row r="1340" spans="1:4" s="41" customFormat="1" ht="19.5" customHeight="1">
      <c r="A1340" s="55"/>
      <c r="B1340" s="55"/>
      <c r="C1340" s="55"/>
      <c r="D1340" s="56"/>
    </row>
    <row r="1341" spans="1:4" s="41" customFormat="1" ht="19.5" customHeight="1">
      <c r="A1341" s="55"/>
      <c r="B1341" s="55"/>
      <c r="C1341" s="55"/>
      <c r="D1341" s="56"/>
    </row>
    <row r="1342" spans="1:4" s="41" customFormat="1" ht="19.5" customHeight="1">
      <c r="A1342" s="55"/>
      <c r="B1342" s="55"/>
      <c r="C1342" s="55"/>
      <c r="D1342" s="56"/>
    </row>
    <row r="1343" spans="1:4" s="41" customFormat="1" ht="19.5" customHeight="1">
      <c r="A1343" s="55"/>
      <c r="B1343" s="55"/>
      <c r="C1343" s="55"/>
      <c r="D1343" s="56"/>
    </row>
    <row r="1344" spans="1:4" s="41" customFormat="1" ht="19.5" customHeight="1">
      <c r="A1344" s="55"/>
      <c r="B1344" s="55"/>
      <c r="C1344" s="55"/>
      <c r="D1344" s="56"/>
    </row>
    <row r="1345" spans="1:4" s="41" customFormat="1" ht="19.5" customHeight="1">
      <c r="A1345" s="55"/>
      <c r="B1345" s="55"/>
      <c r="C1345" s="55"/>
      <c r="D1345" s="56"/>
    </row>
    <row r="1346" spans="1:4" s="41" customFormat="1" ht="19.5" customHeight="1">
      <c r="A1346" s="55"/>
      <c r="B1346" s="55"/>
      <c r="C1346" s="55"/>
      <c r="D1346" s="56"/>
    </row>
    <row r="1347" spans="1:4" s="41" customFormat="1" ht="19.5" customHeight="1">
      <c r="A1347" s="55"/>
      <c r="B1347" s="55"/>
      <c r="C1347" s="55"/>
      <c r="D1347" s="56"/>
    </row>
    <row r="1348" spans="1:4" s="41" customFormat="1" ht="19.5" customHeight="1">
      <c r="A1348" s="55"/>
      <c r="B1348" s="55"/>
      <c r="C1348" s="55"/>
      <c r="D1348" s="56"/>
    </row>
    <row r="1349" spans="1:4" s="41" customFormat="1" ht="19.5" customHeight="1">
      <c r="A1349" s="55"/>
      <c r="B1349" s="55"/>
      <c r="C1349" s="55"/>
      <c r="D1349" s="56"/>
    </row>
    <row r="1350" spans="1:4" s="41" customFormat="1" ht="19.5" customHeight="1">
      <c r="A1350" s="55"/>
      <c r="B1350" s="55"/>
      <c r="C1350" s="55"/>
      <c r="D1350" s="56"/>
    </row>
    <row r="1351" spans="1:4" s="41" customFormat="1" ht="19.5" customHeight="1">
      <c r="A1351" s="55"/>
      <c r="B1351" s="55"/>
      <c r="C1351" s="55"/>
      <c r="D1351" s="56"/>
    </row>
    <row r="1352" spans="1:4" s="41" customFormat="1" ht="19.5" customHeight="1">
      <c r="A1352" s="55"/>
      <c r="B1352" s="55"/>
      <c r="C1352" s="55"/>
      <c r="D1352" s="56"/>
    </row>
    <row r="1353" spans="1:4" s="41" customFormat="1" ht="19.5" customHeight="1">
      <c r="A1353" s="55"/>
      <c r="B1353" s="55"/>
      <c r="C1353" s="55"/>
      <c r="D1353" s="56"/>
    </row>
    <row r="1354" spans="1:4" s="41" customFormat="1" ht="19.5" customHeight="1">
      <c r="A1354" s="55"/>
      <c r="B1354" s="55"/>
      <c r="C1354" s="55"/>
      <c r="D1354" s="56"/>
    </row>
    <row r="1355" spans="1:4" s="41" customFormat="1" ht="19.5" customHeight="1">
      <c r="A1355" s="55"/>
      <c r="B1355" s="55"/>
      <c r="C1355" s="55"/>
      <c r="D1355" s="56"/>
    </row>
    <row r="1356" spans="1:4" s="41" customFormat="1" ht="19.5" customHeight="1">
      <c r="A1356" s="55"/>
      <c r="B1356" s="55"/>
      <c r="C1356" s="55"/>
      <c r="D1356" s="56"/>
    </row>
    <row r="1357" spans="1:4" s="41" customFormat="1" ht="19.5" customHeight="1">
      <c r="A1357" s="55"/>
      <c r="B1357" s="55"/>
      <c r="C1357" s="55"/>
      <c r="D1357" s="56"/>
    </row>
    <row r="1358" spans="1:4" s="41" customFormat="1" ht="19.5" customHeight="1">
      <c r="A1358" s="55"/>
      <c r="B1358" s="55"/>
      <c r="C1358" s="55"/>
      <c r="D1358" s="56"/>
    </row>
    <row r="1359" spans="1:4" s="41" customFormat="1" ht="19.5" customHeight="1">
      <c r="A1359" s="55"/>
      <c r="B1359" s="55"/>
      <c r="C1359" s="55"/>
      <c r="D1359" s="56"/>
    </row>
    <row r="1360" spans="1:4" s="41" customFormat="1" ht="19.5" customHeight="1">
      <c r="A1360" s="55"/>
      <c r="B1360" s="55"/>
      <c r="C1360" s="55"/>
      <c r="D1360" s="56"/>
    </row>
    <row r="1361" spans="1:4" s="41" customFormat="1" ht="19.5" customHeight="1">
      <c r="A1361" s="55"/>
      <c r="B1361" s="55"/>
      <c r="C1361" s="55"/>
      <c r="D1361" s="56"/>
    </row>
    <row r="1362" spans="1:4" s="41" customFormat="1" ht="19.5" customHeight="1">
      <c r="A1362" s="55"/>
      <c r="B1362" s="55"/>
      <c r="C1362" s="55"/>
      <c r="D1362" s="56"/>
    </row>
    <row r="1363" spans="1:4" s="41" customFormat="1" ht="19.5" customHeight="1">
      <c r="A1363" s="55"/>
      <c r="B1363" s="55"/>
      <c r="C1363" s="55"/>
      <c r="D1363" s="56"/>
    </row>
    <row r="1364" spans="1:4" s="41" customFormat="1" ht="19.5" customHeight="1">
      <c r="A1364" s="55"/>
      <c r="B1364" s="55"/>
      <c r="C1364" s="55"/>
      <c r="D1364" s="56"/>
    </row>
    <row r="1365" spans="1:4" s="41" customFormat="1" ht="19.5" customHeight="1">
      <c r="A1365" s="55"/>
      <c r="B1365" s="55"/>
      <c r="C1365" s="55"/>
      <c r="D1365" s="56"/>
    </row>
    <row r="1366" spans="1:4" s="41" customFormat="1" ht="19.5" customHeight="1">
      <c r="A1366" s="55"/>
      <c r="B1366" s="55"/>
      <c r="C1366" s="55"/>
      <c r="D1366" s="56"/>
    </row>
    <row r="1367" spans="1:4" s="41" customFormat="1" ht="19.5" customHeight="1">
      <c r="A1367" s="55"/>
      <c r="B1367" s="55"/>
      <c r="C1367" s="55"/>
      <c r="D1367" s="56"/>
    </row>
    <row r="1368" spans="1:4" s="41" customFormat="1" ht="19.5" customHeight="1">
      <c r="A1368" s="55"/>
      <c r="B1368" s="55"/>
      <c r="C1368" s="55"/>
      <c r="D1368" s="56"/>
    </row>
    <row r="1369" spans="1:4" s="41" customFormat="1" ht="19.5" customHeight="1">
      <c r="A1369" s="55"/>
      <c r="B1369" s="55"/>
      <c r="C1369" s="55"/>
      <c r="D1369" s="56"/>
    </row>
    <row r="1370" spans="1:4" s="41" customFormat="1" ht="19.5" customHeight="1">
      <c r="A1370" s="55"/>
      <c r="B1370" s="55"/>
      <c r="C1370" s="55"/>
      <c r="D1370" s="56"/>
    </row>
    <row r="1371" spans="1:4" s="41" customFormat="1" ht="19.5" customHeight="1">
      <c r="A1371" s="55"/>
      <c r="B1371" s="55"/>
      <c r="C1371" s="55"/>
      <c r="D1371" s="56"/>
    </row>
    <row r="1372" spans="1:4" s="41" customFormat="1" ht="19.5" customHeight="1">
      <c r="A1372" s="55"/>
      <c r="B1372" s="55"/>
      <c r="C1372" s="55"/>
      <c r="D1372" s="56"/>
    </row>
    <row r="1373" spans="1:4" s="41" customFormat="1" ht="19.5" customHeight="1">
      <c r="A1373" s="55"/>
      <c r="B1373" s="55"/>
      <c r="C1373" s="55"/>
      <c r="D1373" s="56"/>
    </row>
    <row r="1374" spans="1:4" s="41" customFormat="1" ht="19.5" customHeight="1">
      <c r="A1374" s="55"/>
      <c r="B1374" s="55"/>
      <c r="C1374" s="55"/>
      <c r="D1374" s="56"/>
    </row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5"/>
  </sheetPr>
  <dimension ref="A1:HX38"/>
  <sheetViews>
    <sheetView showZeros="0" zoomScaleSheetLayoutView="100" workbookViewId="0" topLeftCell="A1">
      <pane xSplit="1" ySplit="4" topLeftCell="B5" activePane="bottomRight" state="frozen"/>
      <selection pane="bottomRight" activeCell="A1" sqref="A1"/>
    </sheetView>
  </sheetViews>
  <sheetFormatPr defaultColWidth="8.75390625" defaultRowHeight="19.5" customHeight="1"/>
  <cols>
    <col min="1" max="1" width="31.125" style="23" customWidth="1"/>
    <col min="2" max="3" width="10.125" style="23" customWidth="1"/>
    <col min="4" max="4" width="10.125" style="24" customWidth="1"/>
    <col min="5" max="5" width="10.125" style="23" customWidth="1"/>
    <col min="6" max="31" width="9.00390625" style="23" bestFit="1" customWidth="1"/>
    <col min="32" max="16384" width="8.75390625" style="23" customWidth="1"/>
  </cols>
  <sheetData>
    <row r="1" spans="1:232" s="20" customFormat="1" ht="19.5" customHeight="1">
      <c r="A1" s="25" t="s">
        <v>927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</row>
    <row r="2" spans="1:5" s="21" customFormat="1" ht="48.75" customHeight="1">
      <c r="A2" s="29" t="s">
        <v>928</v>
      </c>
      <c r="B2" s="29"/>
      <c r="C2" s="29"/>
      <c r="D2" s="29"/>
      <c r="E2" s="29"/>
    </row>
    <row r="3" s="22" customFormat="1" ht="22.5" customHeight="1">
      <c r="E3" s="30" t="s">
        <v>2</v>
      </c>
    </row>
    <row r="4" spans="1:5" s="22" customFormat="1" ht="30" customHeight="1">
      <c r="A4" s="31" t="s">
        <v>3</v>
      </c>
      <c r="B4" s="31" t="s">
        <v>850</v>
      </c>
      <c r="C4" s="31" t="s">
        <v>851</v>
      </c>
      <c r="D4" s="32" t="s">
        <v>94</v>
      </c>
      <c r="E4" s="31" t="s">
        <v>929</v>
      </c>
    </row>
    <row r="5" spans="1:5" s="22" customFormat="1" ht="30" customHeight="1">
      <c r="A5" s="33" t="s">
        <v>831</v>
      </c>
      <c r="B5" s="34">
        <v>277077</v>
      </c>
      <c r="C5" s="34">
        <v>320837</v>
      </c>
      <c r="D5" s="34">
        <v>343379</v>
      </c>
      <c r="E5" s="35">
        <f>D5/B5*100</f>
        <v>123.9</v>
      </c>
    </row>
    <row r="6" spans="1:5" s="22" customFormat="1" ht="30" customHeight="1">
      <c r="A6" s="33" t="s">
        <v>895</v>
      </c>
      <c r="B6" s="34">
        <v>276955</v>
      </c>
      <c r="C6" s="34">
        <v>320484</v>
      </c>
      <c r="D6" s="34">
        <v>342847</v>
      </c>
      <c r="E6" s="35">
        <f aca="true" t="shared" si="0" ref="E6:E36">D6/B6*100</f>
        <v>123.8</v>
      </c>
    </row>
    <row r="7" spans="1:5" s="22" customFormat="1" ht="30" customHeight="1">
      <c r="A7" s="33" t="s">
        <v>897</v>
      </c>
      <c r="B7" s="34">
        <v>122</v>
      </c>
      <c r="C7" s="34">
        <v>286</v>
      </c>
      <c r="D7" s="34">
        <v>532</v>
      </c>
      <c r="E7" s="35">
        <f t="shared" si="0"/>
        <v>436.1</v>
      </c>
    </row>
    <row r="8" spans="1:5" s="22" customFormat="1" ht="30" customHeight="1">
      <c r="A8" s="33" t="s">
        <v>899</v>
      </c>
      <c r="B8" s="34">
        <v>0</v>
      </c>
      <c r="C8" s="34">
        <v>67</v>
      </c>
      <c r="D8" s="34">
        <v>0</v>
      </c>
      <c r="E8" s="35"/>
    </row>
    <row r="9" spans="1:5" s="22" customFormat="1" ht="30" customHeight="1">
      <c r="A9" s="33" t="s">
        <v>870</v>
      </c>
      <c r="B9" s="34">
        <v>251985</v>
      </c>
      <c r="C9" s="34">
        <v>271197</v>
      </c>
      <c r="D9" s="34">
        <v>281642</v>
      </c>
      <c r="E9" s="35">
        <f t="shared" si="0"/>
        <v>111.8</v>
      </c>
    </row>
    <row r="10" spans="1:5" s="22" customFormat="1" ht="30" customHeight="1">
      <c r="A10" s="33" t="s">
        <v>901</v>
      </c>
      <c r="B10" s="34">
        <v>126713</v>
      </c>
      <c r="C10" s="34">
        <v>165183</v>
      </c>
      <c r="D10" s="34">
        <v>191944</v>
      </c>
      <c r="E10" s="35">
        <f t="shared" si="0"/>
        <v>151.5</v>
      </c>
    </row>
    <row r="11" spans="1:5" s="22" customFormat="1" ht="30" customHeight="1">
      <c r="A11" s="33" t="s">
        <v>903</v>
      </c>
      <c r="B11" s="34">
        <v>117372</v>
      </c>
      <c r="C11" s="34">
        <v>104536</v>
      </c>
      <c r="D11" s="34">
        <v>88668</v>
      </c>
      <c r="E11" s="35">
        <f t="shared" si="0"/>
        <v>75.5</v>
      </c>
    </row>
    <row r="12" spans="1:5" s="22" customFormat="1" ht="30" customHeight="1">
      <c r="A12" s="33" t="s">
        <v>899</v>
      </c>
      <c r="B12" s="34">
        <v>7300</v>
      </c>
      <c r="C12" s="34">
        <v>980</v>
      </c>
      <c r="D12" s="34">
        <v>600</v>
      </c>
      <c r="E12" s="35">
        <f t="shared" si="0"/>
        <v>8.2</v>
      </c>
    </row>
    <row r="13" spans="1:5" s="22" customFormat="1" ht="30" customHeight="1">
      <c r="A13" s="33" t="s">
        <v>897</v>
      </c>
      <c r="B13" s="34">
        <v>600</v>
      </c>
      <c r="C13" s="34">
        <v>498</v>
      </c>
      <c r="D13" s="34">
        <v>430</v>
      </c>
      <c r="E13" s="35">
        <f t="shared" si="0"/>
        <v>71.7</v>
      </c>
    </row>
    <row r="14" spans="1:5" s="22" customFormat="1" ht="30" customHeight="1">
      <c r="A14" s="33" t="s">
        <v>835</v>
      </c>
      <c r="B14" s="34">
        <v>350250</v>
      </c>
      <c r="C14" s="34">
        <v>368041</v>
      </c>
      <c r="D14" s="34">
        <v>380689</v>
      </c>
      <c r="E14" s="35">
        <f t="shared" si="0"/>
        <v>108.7</v>
      </c>
    </row>
    <row r="15" spans="1:5" s="22" customFormat="1" ht="30" customHeight="1">
      <c r="A15" s="33" t="s">
        <v>905</v>
      </c>
      <c r="B15" s="34">
        <v>293293</v>
      </c>
      <c r="C15" s="34">
        <v>337066</v>
      </c>
      <c r="D15" s="34">
        <v>357117</v>
      </c>
      <c r="E15" s="35">
        <f t="shared" si="0"/>
        <v>121.8</v>
      </c>
    </row>
    <row r="16" spans="1:5" s="22" customFormat="1" ht="30" customHeight="1">
      <c r="A16" s="33" t="s">
        <v>906</v>
      </c>
      <c r="B16" s="34">
        <v>23657</v>
      </c>
      <c r="C16" s="34">
        <v>29075</v>
      </c>
      <c r="D16" s="34">
        <v>23272</v>
      </c>
      <c r="E16" s="35">
        <f t="shared" si="0"/>
        <v>98.4</v>
      </c>
    </row>
    <row r="17" spans="1:5" s="22" customFormat="1" ht="30" customHeight="1">
      <c r="A17" s="33" t="s">
        <v>899</v>
      </c>
      <c r="B17" s="34">
        <v>33300</v>
      </c>
      <c r="C17" s="34">
        <v>1900</v>
      </c>
      <c r="D17" s="34">
        <v>300</v>
      </c>
      <c r="E17" s="35">
        <f t="shared" si="0"/>
        <v>0.9</v>
      </c>
    </row>
    <row r="18" spans="1:5" s="22" customFormat="1" ht="30" customHeight="1">
      <c r="A18" s="33" t="s">
        <v>837</v>
      </c>
      <c r="B18" s="34">
        <v>9942</v>
      </c>
      <c r="C18" s="34">
        <v>8951</v>
      </c>
      <c r="D18" s="34">
        <v>9536</v>
      </c>
      <c r="E18" s="35">
        <f t="shared" si="0"/>
        <v>95.9</v>
      </c>
    </row>
    <row r="19" spans="1:5" s="22" customFormat="1" ht="30" customHeight="1">
      <c r="A19" s="33" t="s">
        <v>907</v>
      </c>
      <c r="B19" s="34">
        <v>9661</v>
      </c>
      <c r="C19" s="34">
        <v>8661</v>
      </c>
      <c r="D19" s="34">
        <v>9204</v>
      </c>
      <c r="E19" s="35">
        <f t="shared" si="0"/>
        <v>95.3</v>
      </c>
    </row>
    <row r="20" spans="1:5" s="22" customFormat="1" ht="30" customHeight="1">
      <c r="A20" s="33" t="s">
        <v>908</v>
      </c>
      <c r="B20" s="34">
        <v>9</v>
      </c>
      <c r="C20" s="34">
        <v>9</v>
      </c>
      <c r="D20" s="34">
        <v>10</v>
      </c>
      <c r="E20" s="35">
        <f t="shared" si="0"/>
        <v>111.1</v>
      </c>
    </row>
    <row r="21" spans="1:5" s="22" customFormat="1" ht="30" customHeight="1">
      <c r="A21" s="33" t="s">
        <v>909</v>
      </c>
      <c r="B21" s="34">
        <v>157</v>
      </c>
      <c r="C21" s="34">
        <v>149</v>
      </c>
      <c r="D21" s="34">
        <v>178</v>
      </c>
      <c r="E21" s="35">
        <f t="shared" si="0"/>
        <v>113.4</v>
      </c>
    </row>
    <row r="22" spans="1:5" s="22" customFormat="1" ht="30" customHeight="1">
      <c r="A22" s="33" t="s">
        <v>911</v>
      </c>
      <c r="B22" s="34">
        <v>0</v>
      </c>
      <c r="C22" s="34">
        <v>0</v>
      </c>
      <c r="D22" s="34">
        <v>0</v>
      </c>
      <c r="E22" s="35"/>
    </row>
    <row r="23" spans="1:5" s="22" customFormat="1" ht="30" customHeight="1">
      <c r="A23" s="33" t="s">
        <v>913</v>
      </c>
      <c r="B23" s="34">
        <v>115</v>
      </c>
      <c r="C23" s="34">
        <v>131</v>
      </c>
      <c r="D23" s="34">
        <v>144</v>
      </c>
      <c r="E23" s="35">
        <f t="shared" si="0"/>
        <v>125.2</v>
      </c>
    </row>
    <row r="24" spans="1:5" s="22" customFormat="1" ht="30" customHeight="1">
      <c r="A24" s="33" t="s">
        <v>839</v>
      </c>
      <c r="B24" s="34">
        <v>24716</v>
      </c>
      <c r="C24" s="34">
        <v>0</v>
      </c>
      <c r="D24" s="34"/>
      <c r="E24" s="35">
        <f t="shared" si="0"/>
        <v>0</v>
      </c>
    </row>
    <row r="25" spans="1:5" s="22" customFormat="1" ht="30" customHeight="1">
      <c r="A25" s="33" t="s">
        <v>914</v>
      </c>
      <c r="B25" s="34">
        <v>3868</v>
      </c>
      <c r="C25" s="34">
        <v>0</v>
      </c>
      <c r="D25" s="36"/>
      <c r="E25" s="35">
        <f t="shared" si="0"/>
        <v>0</v>
      </c>
    </row>
    <row r="26" spans="1:5" s="22" customFormat="1" ht="30" customHeight="1">
      <c r="A26" s="33" t="s">
        <v>915</v>
      </c>
      <c r="B26" s="34">
        <v>523</v>
      </c>
      <c r="C26" s="34">
        <v>0</v>
      </c>
      <c r="D26" s="34"/>
      <c r="E26" s="35">
        <f t="shared" si="0"/>
        <v>0</v>
      </c>
    </row>
    <row r="27" spans="1:5" s="22" customFormat="1" ht="30" customHeight="1">
      <c r="A27" s="33" t="s">
        <v>916</v>
      </c>
      <c r="B27" s="34">
        <v>0</v>
      </c>
      <c r="C27" s="34">
        <v>0</v>
      </c>
      <c r="D27" s="34"/>
      <c r="E27" s="35"/>
    </row>
    <row r="28" spans="1:5" s="22" customFormat="1" ht="30" customHeight="1">
      <c r="A28" s="33" t="s">
        <v>917</v>
      </c>
      <c r="B28" s="34">
        <v>0</v>
      </c>
      <c r="C28" s="34">
        <v>0</v>
      </c>
      <c r="D28" s="37"/>
      <c r="E28" s="35"/>
    </row>
    <row r="29" spans="1:5" s="22" customFormat="1" ht="30" customHeight="1">
      <c r="A29" s="33" t="s">
        <v>918</v>
      </c>
      <c r="B29" s="34">
        <v>8571</v>
      </c>
      <c r="C29" s="34">
        <v>0</v>
      </c>
      <c r="D29" s="37"/>
      <c r="E29" s="35">
        <f t="shared" si="0"/>
        <v>0</v>
      </c>
    </row>
    <row r="30" spans="1:5" s="22" customFormat="1" ht="30" customHeight="1">
      <c r="A30" s="33" t="s">
        <v>920</v>
      </c>
      <c r="B30" s="34">
        <v>45</v>
      </c>
      <c r="C30" s="34">
        <v>0</v>
      </c>
      <c r="D30" s="34"/>
      <c r="E30" s="35">
        <f t="shared" si="0"/>
        <v>0</v>
      </c>
    </row>
    <row r="31" spans="1:5" s="22" customFormat="1" ht="30" customHeight="1">
      <c r="A31" s="33" t="s">
        <v>921</v>
      </c>
      <c r="B31" s="34">
        <v>942</v>
      </c>
      <c r="C31" s="34">
        <v>0</v>
      </c>
      <c r="D31" s="34"/>
      <c r="E31" s="35">
        <f t="shared" si="0"/>
        <v>0</v>
      </c>
    </row>
    <row r="32" spans="1:5" s="22" customFormat="1" ht="30" customHeight="1">
      <c r="A32" s="33" t="s">
        <v>913</v>
      </c>
      <c r="B32" s="34">
        <v>8631</v>
      </c>
      <c r="C32" s="34">
        <v>0</v>
      </c>
      <c r="D32" s="34"/>
      <c r="E32" s="35">
        <f t="shared" si="0"/>
        <v>0</v>
      </c>
    </row>
    <row r="33" spans="1:5" s="22" customFormat="1" ht="30" customHeight="1">
      <c r="A33" s="33" t="s">
        <v>922</v>
      </c>
      <c r="B33" s="34">
        <v>2136</v>
      </c>
      <c r="C33" s="34">
        <v>0</v>
      </c>
      <c r="D33" s="34"/>
      <c r="E33" s="35">
        <f t="shared" si="0"/>
        <v>0</v>
      </c>
    </row>
    <row r="34" spans="1:5" s="22" customFormat="1" ht="30" customHeight="1">
      <c r="A34" s="33" t="s">
        <v>651</v>
      </c>
      <c r="B34" s="34">
        <f>B5+B9+B14+B18+B24</f>
        <v>913970</v>
      </c>
      <c r="C34" s="34">
        <f>C5+C9+C14+C18+C24</f>
        <v>969026</v>
      </c>
      <c r="D34" s="34">
        <f>D5+D9+D14+D18+D24</f>
        <v>1015246</v>
      </c>
      <c r="E34" s="35">
        <f t="shared" si="0"/>
        <v>111.1</v>
      </c>
    </row>
    <row r="35" spans="1:5" s="22" customFormat="1" ht="30" customHeight="1">
      <c r="A35" s="33" t="s">
        <v>65</v>
      </c>
      <c r="B35" s="34">
        <v>481099</v>
      </c>
      <c r="C35" s="34">
        <v>588054</v>
      </c>
      <c r="D35" s="36">
        <v>653661</v>
      </c>
      <c r="E35" s="35">
        <f t="shared" si="0"/>
        <v>135.9</v>
      </c>
    </row>
    <row r="36" spans="1:5" s="22" customFormat="1" ht="30" customHeight="1">
      <c r="A36" s="33" t="s">
        <v>71</v>
      </c>
      <c r="B36" s="34">
        <f>B34+B35</f>
        <v>1395069</v>
      </c>
      <c r="C36" s="34">
        <f>C34+C35</f>
        <v>1557080</v>
      </c>
      <c r="D36" s="34">
        <f>D34+D35</f>
        <v>1668907</v>
      </c>
      <c r="E36" s="35">
        <f t="shared" si="0"/>
        <v>119.6</v>
      </c>
    </row>
    <row r="37" s="22" customFormat="1" ht="19.5" customHeight="1"/>
    <row r="38" s="22" customFormat="1" ht="19.5" customHeight="1">
      <c r="D38" s="38"/>
    </row>
    <row r="39" s="22" customFormat="1" ht="19.5" customHeight="1"/>
    <row r="40" s="22" customFormat="1" ht="19.5" customHeight="1"/>
    <row r="41" s="22" customFormat="1" ht="19.5" customHeight="1"/>
    <row r="42" s="22" customFormat="1" ht="19.5" customHeight="1"/>
    <row r="43" s="22" customFormat="1" ht="19.5" customHeight="1"/>
    <row r="44" s="22" customFormat="1" ht="19.5" customHeight="1"/>
    <row r="45" s="22" customFormat="1" ht="19.5" customHeight="1"/>
    <row r="46" s="22" customFormat="1" ht="19.5" customHeight="1"/>
    <row r="47" s="22" customFormat="1" ht="19.5" customHeight="1"/>
    <row r="48" s="22" customFormat="1" ht="19.5" customHeight="1"/>
    <row r="49" s="22" customFormat="1" ht="19.5" customHeight="1"/>
    <row r="50" s="22" customFormat="1" ht="19.5" customHeight="1"/>
    <row r="51" s="22" customFormat="1" ht="19.5" customHeight="1"/>
    <row r="52" s="22" customFormat="1" ht="19.5" customHeight="1"/>
    <row r="53" s="22" customFormat="1" ht="19.5" customHeight="1"/>
    <row r="54" s="22" customFormat="1" ht="19.5" customHeight="1"/>
    <row r="55" s="22" customFormat="1" ht="19.5" customHeight="1"/>
    <row r="56" s="22" customFormat="1" ht="19.5" customHeight="1"/>
    <row r="57" s="22" customFormat="1" ht="19.5" customHeight="1"/>
    <row r="58" s="22" customFormat="1" ht="19.5" customHeight="1"/>
    <row r="59" s="22" customFormat="1" ht="19.5" customHeight="1"/>
    <row r="60" s="22" customFormat="1" ht="19.5" customHeight="1"/>
    <row r="61" s="22" customFormat="1" ht="19.5" customHeight="1"/>
    <row r="62" s="22" customFormat="1" ht="19.5" customHeight="1"/>
    <row r="63" s="22" customFormat="1" ht="19.5" customHeight="1"/>
    <row r="64" s="22" customFormat="1" ht="19.5" customHeight="1"/>
    <row r="65" s="22" customFormat="1" ht="19.5" customHeight="1"/>
    <row r="66" s="22" customFormat="1" ht="19.5" customHeight="1"/>
    <row r="67" s="22" customFormat="1" ht="19.5" customHeight="1"/>
    <row r="68" s="22" customFormat="1" ht="19.5" customHeight="1"/>
    <row r="69" s="22" customFormat="1" ht="19.5" customHeight="1"/>
    <row r="70" s="22" customFormat="1" ht="19.5" customHeight="1"/>
    <row r="71" s="22" customFormat="1" ht="19.5" customHeight="1"/>
    <row r="72" s="22" customFormat="1" ht="19.5" customHeight="1"/>
    <row r="73" s="22" customFormat="1" ht="19.5" customHeight="1"/>
    <row r="74" s="22" customFormat="1" ht="19.5" customHeight="1"/>
    <row r="75" s="22" customFormat="1" ht="19.5" customHeight="1"/>
    <row r="76" s="22" customFormat="1" ht="19.5" customHeight="1"/>
    <row r="77" s="22" customFormat="1" ht="19.5" customHeight="1"/>
    <row r="78" s="22" customFormat="1" ht="19.5" customHeight="1"/>
    <row r="79" s="22" customFormat="1" ht="19.5" customHeight="1"/>
    <row r="80" s="22" customFormat="1" ht="19.5" customHeight="1"/>
    <row r="81" s="22" customFormat="1" ht="19.5" customHeight="1"/>
    <row r="82" s="22" customFormat="1" ht="19.5" customHeight="1"/>
    <row r="83" s="22" customFormat="1" ht="19.5" customHeight="1"/>
    <row r="84" s="22" customFormat="1" ht="19.5" customHeight="1"/>
    <row r="85" s="22" customFormat="1" ht="19.5" customHeight="1"/>
    <row r="86" s="22" customFormat="1" ht="19.5" customHeight="1"/>
    <row r="87" s="22" customFormat="1" ht="19.5" customHeight="1"/>
    <row r="88" s="22" customFormat="1" ht="19.5" customHeight="1"/>
    <row r="89" s="22" customFormat="1" ht="19.5" customHeight="1"/>
    <row r="90" s="22" customFormat="1" ht="19.5" customHeight="1"/>
    <row r="91" s="22" customFormat="1" ht="19.5" customHeight="1"/>
    <row r="92" s="22" customFormat="1" ht="19.5" customHeight="1"/>
    <row r="93" s="22" customFormat="1" ht="19.5" customHeight="1"/>
    <row r="94" s="22" customFormat="1" ht="19.5" customHeight="1"/>
    <row r="95" s="22" customFormat="1" ht="19.5" customHeight="1"/>
    <row r="96" s="22" customFormat="1" ht="19.5" customHeight="1"/>
    <row r="97" s="22" customFormat="1" ht="19.5" customHeight="1"/>
    <row r="98" s="22" customFormat="1" ht="19.5" customHeight="1"/>
    <row r="99" s="22" customFormat="1" ht="19.5" customHeight="1"/>
    <row r="100" s="22" customFormat="1" ht="19.5" customHeight="1"/>
    <row r="101" s="22" customFormat="1" ht="19.5" customHeight="1"/>
    <row r="102" s="22" customFormat="1" ht="19.5" customHeight="1"/>
    <row r="103" s="22" customFormat="1" ht="19.5" customHeight="1"/>
    <row r="104" s="22" customFormat="1" ht="19.5" customHeight="1"/>
    <row r="105" s="22" customFormat="1" ht="19.5" customHeight="1"/>
    <row r="106" s="22" customFormat="1" ht="19.5" customHeight="1"/>
    <row r="107" s="22" customFormat="1" ht="19.5" customHeight="1"/>
    <row r="108" s="22" customFormat="1" ht="19.5" customHeight="1"/>
    <row r="109" s="22" customFormat="1" ht="19.5" customHeight="1"/>
    <row r="110" s="22" customFormat="1" ht="19.5" customHeight="1"/>
    <row r="111" s="22" customFormat="1" ht="19.5" customHeight="1"/>
    <row r="112" s="22" customFormat="1" ht="19.5" customHeight="1"/>
    <row r="113" s="22" customFormat="1" ht="19.5" customHeight="1"/>
    <row r="114" s="22" customFormat="1" ht="19.5" customHeight="1"/>
    <row r="115" s="22" customFormat="1" ht="19.5" customHeight="1"/>
    <row r="116" s="22" customFormat="1" ht="19.5" customHeight="1"/>
    <row r="117" s="22" customFormat="1" ht="19.5" customHeight="1"/>
    <row r="118" s="22" customFormat="1" ht="19.5" customHeight="1"/>
    <row r="119" s="22" customFormat="1" ht="19.5" customHeight="1"/>
    <row r="120" s="22" customFormat="1" ht="19.5" customHeight="1"/>
    <row r="121" s="22" customFormat="1" ht="19.5" customHeight="1"/>
    <row r="122" s="22" customFormat="1" ht="19.5" customHeight="1"/>
    <row r="123" s="22" customFormat="1" ht="19.5" customHeight="1"/>
    <row r="124" s="22" customFormat="1" ht="19.5" customHeight="1"/>
    <row r="125" s="22" customFormat="1" ht="19.5" customHeight="1"/>
    <row r="126" s="22" customFormat="1" ht="19.5" customHeight="1"/>
    <row r="127" s="22" customFormat="1" ht="19.5" customHeight="1"/>
    <row r="128" s="22" customFormat="1" ht="19.5" customHeight="1"/>
    <row r="129" s="22" customFormat="1" ht="19.5" customHeight="1"/>
    <row r="130" s="22" customFormat="1" ht="19.5" customHeight="1"/>
    <row r="131" s="22" customFormat="1" ht="19.5" customHeight="1"/>
    <row r="132" s="22" customFormat="1" ht="19.5" customHeight="1"/>
    <row r="133" s="22" customFormat="1" ht="19.5" customHeight="1"/>
    <row r="134" s="22" customFormat="1" ht="19.5" customHeight="1"/>
    <row r="135" s="22" customFormat="1" ht="19.5" customHeight="1"/>
    <row r="136" s="22" customFormat="1" ht="19.5" customHeight="1"/>
    <row r="137" s="22" customFormat="1" ht="19.5" customHeight="1"/>
    <row r="138" s="22" customFormat="1" ht="19.5" customHeight="1"/>
    <row r="139" s="22" customFormat="1" ht="19.5" customHeight="1"/>
    <row r="140" s="22" customFormat="1" ht="19.5" customHeight="1"/>
    <row r="141" s="22" customFormat="1" ht="19.5" customHeight="1"/>
    <row r="142" s="22" customFormat="1" ht="19.5" customHeight="1"/>
    <row r="143" s="22" customFormat="1" ht="19.5" customHeight="1"/>
    <row r="144" s="22" customFormat="1" ht="19.5" customHeight="1"/>
    <row r="145" s="22" customFormat="1" ht="19.5" customHeight="1"/>
    <row r="146" s="22" customFormat="1" ht="19.5" customHeight="1"/>
    <row r="147" s="22" customFormat="1" ht="19.5" customHeight="1"/>
    <row r="148" s="22" customFormat="1" ht="19.5" customHeight="1"/>
    <row r="149" s="22" customFormat="1" ht="19.5" customHeight="1"/>
    <row r="150" s="22" customFormat="1" ht="19.5" customHeight="1"/>
    <row r="151" s="22" customFormat="1" ht="19.5" customHeight="1"/>
    <row r="152" s="22" customFormat="1" ht="19.5" customHeight="1"/>
    <row r="153" s="22" customFormat="1" ht="19.5" customHeight="1"/>
    <row r="154" s="22" customFormat="1" ht="19.5" customHeight="1"/>
    <row r="155" s="22" customFormat="1" ht="19.5" customHeight="1"/>
    <row r="156" s="22" customFormat="1" ht="19.5" customHeight="1"/>
    <row r="157" s="22" customFormat="1" ht="19.5" customHeight="1"/>
    <row r="158" s="22" customFormat="1" ht="19.5" customHeight="1"/>
    <row r="159" s="22" customFormat="1" ht="19.5" customHeight="1"/>
    <row r="160" s="22" customFormat="1" ht="19.5" customHeight="1"/>
    <row r="161" s="22" customFormat="1" ht="19.5" customHeight="1"/>
    <row r="162" s="22" customFormat="1" ht="19.5" customHeight="1"/>
    <row r="163" s="22" customFormat="1" ht="19.5" customHeight="1"/>
    <row r="164" s="22" customFormat="1" ht="19.5" customHeight="1"/>
    <row r="165" s="22" customFormat="1" ht="19.5" customHeight="1"/>
    <row r="166" s="22" customFormat="1" ht="19.5" customHeight="1"/>
    <row r="167" s="22" customFormat="1" ht="19.5" customHeight="1"/>
    <row r="168" s="22" customFormat="1" ht="19.5" customHeight="1"/>
    <row r="169" s="22" customFormat="1" ht="19.5" customHeight="1"/>
    <row r="170" s="22" customFormat="1" ht="19.5" customHeight="1"/>
    <row r="171" s="22" customFormat="1" ht="19.5" customHeight="1"/>
    <row r="172" s="22" customFormat="1" ht="19.5" customHeight="1"/>
    <row r="173" s="22" customFormat="1" ht="19.5" customHeight="1"/>
    <row r="174" s="22" customFormat="1" ht="19.5" customHeight="1"/>
    <row r="175" s="22" customFormat="1" ht="19.5" customHeight="1"/>
    <row r="176" s="22" customFormat="1" ht="19.5" customHeight="1"/>
    <row r="177" s="22" customFormat="1" ht="19.5" customHeight="1"/>
    <row r="178" s="22" customFormat="1" ht="19.5" customHeight="1"/>
    <row r="179" s="22" customFormat="1" ht="19.5" customHeight="1"/>
    <row r="180" s="22" customFormat="1" ht="19.5" customHeight="1"/>
    <row r="181" s="22" customFormat="1" ht="19.5" customHeight="1"/>
    <row r="182" s="22" customFormat="1" ht="19.5" customHeight="1"/>
    <row r="183" s="22" customFormat="1" ht="19.5" customHeight="1"/>
    <row r="184" s="22" customFormat="1" ht="19.5" customHeight="1"/>
    <row r="185" s="22" customFormat="1" ht="19.5" customHeight="1"/>
    <row r="186" s="22" customFormat="1" ht="19.5" customHeight="1"/>
    <row r="187" s="22" customFormat="1" ht="19.5" customHeight="1"/>
    <row r="188" s="22" customFormat="1" ht="19.5" customHeight="1"/>
    <row r="189" s="22" customFormat="1" ht="19.5" customHeight="1"/>
    <row r="190" s="22" customFormat="1" ht="19.5" customHeight="1"/>
    <row r="191" s="22" customFormat="1" ht="19.5" customHeight="1"/>
    <row r="192" s="22" customFormat="1" ht="19.5" customHeight="1"/>
    <row r="193" s="22" customFormat="1" ht="19.5" customHeight="1"/>
    <row r="194" s="22" customFormat="1" ht="19.5" customHeight="1"/>
    <row r="195" s="22" customFormat="1" ht="19.5" customHeight="1"/>
    <row r="196" s="22" customFormat="1" ht="19.5" customHeight="1"/>
    <row r="197" s="22" customFormat="1" ht="19.5" customHeight="1"/>
    <row r="198" s="22" customFormat="1" ht="19.5" customHeight="1"/>
    <row r="199" s="22" customFormat="1" ht="19.5" customHeight="1"/>
    <row r="200" s="22" customFormat="1" ht="19.5" customHeight="1"/>
    <row r="201" s="22" customFormat="1" ht="19.5" customHeight="1"/>
    <row r="202" s="22" customFormat="1" ht="19.5" customHeight="1"/>
    <row r="203" s="22" customFormat="1" ht="19.5" customHeight="1"/>
    <row r="204" s="22" customFormat="1" ht="19.5" customHeight="1"/>
    <row r="205" s="22" customFormat="1" ht="19.5" customHeight="1"/>
    <row r="206" s="22" customFormat="1" ht="19.5" customHeight="1"/>
    <row r="207" s="22" customFormat="1" ht="19.5" customHeight="1"/>
    <row r="208" s="22" customFormat="1" ht="19.5" customHeight="1"/>
    <row r="209" s="22" customFormat="1" ht="19.5" customHeight="1"/>
    <row r="210" s="22" customFormat="1" ht="19.5" customHeight="1"/>
    <row r="211" s="22" customFormat="1" ht="19.5" customHeight="1"/>
    <row r="212" s="22" customFormat="1" ht="19.5" customHeight="1"/>
    <row r="213" s="22" customFormat="1" ht="19.5" customHeight="1"/>
    <row r="214" s="22" customFormat="1" ht="19.5" customHeight="1"/>
    <row r="215" s="22" customFormat="1" ht="19.5" customHeight="1"/>
    <row r="216" s="22" customFormat="1" ht="19.5" customHeight="1"/>
    <row r="217" s="22" customFormat="1" ht="19.5" customHeight="1"/>
    <row r="218" s="22" customFormat="1" ht="19.5" customHeight="1"/>
    <row r="219" s="22" customFormat="1" ht="19.5" customHeight="1"/>
    <row r="220" s="22" customFormat="1" ht="19.5" customHeight="1"/>
    <row r="221" s="22" customFormat="1" ht="19.5" customHeight="1"/>
    <row r="222" s="22" customFormat="1" ht="19.5" customHeight="1"/>
    <row r="223" s="22" customFormat="1" ht="19.5" customHeight="1"/>
    <row r="224" s="22" customFormat="1" ht="19.5" customHeight="1"/>
    <row r="225" s="22" customFormat="1" ht="19.5" customHeight="1"/>
    <row r="226" s="22" customFormat="1" ht="19.5" customHeight="1"/>
    <row r="227" s="22" customFormat="1" ht="19.5" customHeight="1"/>
    <row r="228" s="22" customFormat="1" ht="19.5" customHeight="1"/>
    <row r="229" s="22" customFormat="1" ht="19.5" customHeight="1"/>
    <row r="230" s="22" customFormat="1" ht="19.5" customHeight="1"/>
    <row r="231" s="22" customFormat="1" ht="19.5" customHeight="1"/>
    <row r="232" s="22" customFormat="1" ht="19.5" customHeight="1"/>
    <row r="233" s="22" customFormat="1" ht="19.5" customHeight="1"/>
    <row r="234" s="22" customFormat="1" ht="19.5" customHeight="1"/>
    <row r="235" s="22" customFormat="1" ht="19.5" customHeight="1"/>
    <row r="236" s="22" customFormat="1" ht="19.5" customHeight="1"/>
    <row r="237" s="22" customFormat="1" ht="19.5" customHeight="1"/>
    <row r="238" s="22" customFormat="1" ht="19.5" customHeight="1"/>
    <row r="239" s="22" customFormat="1" ht="19.5" customHeight="1"/>
    <row r="240" s="22" customFormat="1" ht="19.5" customHeight="1"/>
    <row r="241" s="22" customFormat="1" ht="19.5" customHeight="1"/>
    <row r="242" s="22" customFormat="1" ht="19.5" customHeight="1"/>
    <row r="243" s="22" customFormat="1" ht="19.5" customHeight="1"/>
    <row r="244" s="22" customFormat="1" ht="19.5" customHeight="1"/>
    <row r="245" s="22" customFormat="1" ht="19.5" customHeight="1"/>
    <row r="246" s="22" customFormat="1" ht="19.5" customHeight="1"/>
    <row r="247" s="22" customFormat="1" ht="19.5" customHeight="1"/>
    <row r="248" s="22" customFormat="1" ht="19.5" customHeight="1"/>
    <row r="249" s="22" customFormat="1" ht="19.5" customHeight="1"/>
    <row r="250" s="22" customFormat="1" ht="19.5" customHeight="1"/>
    <row r="251" s="22" customFormat="1" ht="19.5" customHeight="1"/>
    <row r="252" s="22" customFormat="1" ht="19.5" customHeight="1"/>
    <row r="253" s="22" customFormat="1" ht="19.5" customHeight="1"/>
    <row r="254" s="22" customFormat="1" ht="19.5" customHeight="1"/>
    <row r="255" s="22" customFormat="1" ht="19.5" customHeight="1"/>
    <row r="256" s="22" customFormat="1" ht="19.5" customHeight="1"/>
    <row r="257" s="22" customFormat="1" ht="19.5" customHeight="1"/>
    <row r="258" s="22" customFormat="1" ht="19.5" customHeight="1"/>
    <row r="259" s="22" customFormat="1" ht="19.5" customHeight="1"/>
    <row r="260" s="22" customFormat="1" ht="19.5" customHeight="1"/>
    <row r="261" s="22" customFormat="1" ht="19.5" customHeight="1"/>
    <row r="262" s="22" customFormat="1" ht="19.5" customHeight="1"/>
    <row r="263" s="22" customFormat="1" ht="19.5" customHeight="1"/>
    <row r="264" s="22" customFormat="1" ht="19.5" customHeight="1"/>
    <row r="265" s="22" customFormat="1" ht="19.5" customHeight="1"/>
    <row r="266" s="22" customFormat="1" ht="19.5" customHeight="1"/>
    <row r="267" s="22" customFormat="1" ht="19.5" customHeight="1"/>
    <row r="268" s="22" customFormat="1" ht="19.5" customHeight="1"/>
    <row r="269" s="22" customFormat="1" ht="19.5" customHeight="1"/>
    <row r="270" s="22" customFormat="1" ht="19.5" customHeight="1"/>
    <row r="271" s="22" customFormat="1" ht="19.5" customHeight="1"/>
    <row r="272" s="22" customFormat="1" ht="19.5" customHeight="1"/>
    <row r="273" s="22" customFormat="1" ht="19.5" customHeight="1"/>
    <row r="274" s="22" customFormat="1" ht="19.5" customHeight="1"/>
    <row r="275" s="22" customFormat="1" ht="19.5" customHeight="1"/>
    <row r="276" s="22" customFormat="1" ht="19.5" customHeight="1"/>
    <row r="277" s="22" customFormat="1" ht="19.5" customHeight="1"/>
    <row r="278" s="22" customFormat="1" ht="19.5" customHeight="1"/>
    <row r="279" s="22" customFormat="1" ht="19.5" customHeight="1"/>
    <row r="280" s="22" customFormat="1" ht="19.5" customHeight="1"/>
    <row r="281" s="22" customFormat="1" ht="19.5" customHeight="1"/>
    <row r="282" s="22" customFormat="1" ht="19.5" customHeight="1"/>
    <row r="283" s="22" customFormat="1" ht="19.5" customHeight="1"/>
    <row r="284" s="22" customFormat="1" ht="19.5" customHeight="1"/>
    <row r="285" s="22" customFormat="1" ht="19.5" customHeight="1"/>
    <row r="286" s="22" customFormat="1" ht="19.5" customHeight="1"/>
    <row r="287" s="22" customFormat="1" ht="19.5" customHeight="1"/>
    <row r="288" s="22" customFormat="1" ht="19.5" customHeight="1"/>
    <row r="289" s="22" customFormat="1" ht="19.5" customHeight="1"/>
    <row r="290" s="22" customFormat="1" ht="19.5" customHeight="1"/>
    <row r="291" s="22" customFormat="1" ht="19.5" customHeight="1"/>
    <row r="292" s="22" customFormat="1" ht="19.5" customHeight="1"/>
    <row r="293" s="22" customFormat="1" ht="19.5" customHeight="1"/>
    <row r="294" s="22" customFormat="1" ht="19.5" customHeight="1"/>
    <row r="295" s="22" customFormat="1" ht="19.5" customHeight="1"/>
    <row r="296" s="22" customFormat="1" ht="19.5" customHeight="1"/>
    <row r="297" s="22" customFormat="1" ht="19.5" customHeight="1"/>
    <row r="298" s="22" customFormat="1" ht="19.5" customHeight="1"/>
    <row r="299" s="22" customFormat="1" ht="19.5" customHeight="1"/>
    <row r="300" s="22" customFormat="1" ht="19.5" customHeight="1"/>
    <row r="301" s="22" customFormat="1" ht="19.5" customHeight="1"/>
    <row r="302" s="22" customFormat="1" ht="19.5" customHeight="1"/>
    <row r="303" s="22" customFormat="1" ht="19.5" customHeight="1"/>
    <row r="304" s="22" customFormat="1" ht="19.5" customHeight="1"/>
    <row r="305" s="22" customFormat="1" ht="19.5" customHeight="1"/>
    <row r="306" s="22" customFormat="1" ht="19.5" customHeight="1"/>
    <row r="307" s="22" customFormat="1" ht="19.5" customHeight="1"/>
    <row r="308" s="22" customFormat="1" ht="19.5" customHeight="1"/>
    <row r="309" s="22" customFormat="1" ht="19.5" customHeight="1"/>
    <row r="310" s="22" customFormat="1" ht="19.5" customHeight="1"/>
    <row r="311" s="22" customFormat="1" ht="19.5" customHeight="1"/>
    <row r="312" s="22" customFormat="1" ht="19.5" customHeight="1"/>
    <row r="313" s="22" customFormat="1" ht="19.5" customHeight="1"/>
    <row r="314" s="22" customFormat="1" ht="19.5" customHeight="1"/>
    <row r="315" s="22" customFormat="1" ht="19.5" customHeight="1"/>
    <row r="316" s="22" customFormat="1" ht="19.5" customHeight="1"/>
    <row r="317" s="22" customFormat="1" ht="19.5" customHeight="1"/>
    <row r="318" s="22" customFormat="1" ht="19.5" customHeight="1"/>
    <row r="319" s="22" customFormat="1" ht="19.5" customHeight="1"/>
    <row r="320" s="22" customFormat="1" ht="19.5" customHeight="1"/>
    <row r="321" s="22" customFormat="1" ht="19.5" customHeight="1"/>
    <row r="322" s="22" customFormat="1" ht="19.5" customHeight="1"/>
    <row r="323" s="22" customFormat="1" ht="19.5" customHeight="1"/>
    <row r="324" s="22" customFormat="1" ht="19.5" customHeight="1"/>
    <row r="325" s="22" customFormat="1" ht="19.5" customHeight="1"/>
    <row r="326" s="22" customFormat="1" ht="19.5" customHeight="1"/>
    <row r="327" s="22" customFormat="1" ht="19.5" customHeight="1"/>
    <row r="328" s="22" customFormat="1" ht="19.5" customHeight="1"/>
    <row r="329" s="22" customFormat="1" ht="19.5" customHeight="1"/>
    <row r="330" s="22" customFormat="1" ht="19.5" customHeight="1"/>
    <row r="331" s="22" customFormat="1" ht="19.5" customHeight="1"/>
    <row r="332" s="22" customFormat="1" ht="19.5" customHeight="1"/>
    <row r="333" s="22" customFormat="1" ht="19.5" customHeight="1"/>
    <row r="334" s="22" customFormat="1" ht="19.5" customHeight="1"/>
    <row r="335" s="22" customFormat="1" ht="19.5" customHeight="1"/>
    <row r="336" s="22" customFormat="1" ht="19.5" customHeight="1"/>
    <row r="337" s="22" customFormat="1" ht="19.5" customHeight="1"/>
    <row r="338" s="22" customFormat="1" ht="19.5" customHeight="1"/>
    <row r="339" s="22" customFormat="1" ht="19.5" customHeight="1"/>
    <row r="340" s="22" customFormat="1" ht="19.5" customHeight="1"/>
    <row r="341" s="22" customFormat="1" ht="19.5" customHeight="1"/>
    <row r="342" s="22" customFormat="1" ht="19.5" customHeight="1"/>
    <row r="343" s="22" customFormat="1" ht="19.5" customHeight="1"/>
    <row r="344" s="22" customFormat="1" ht="19.5" customHeight="1"/>
    <row r="345" s="22" customFormat="1" ht="19.5" customHeight="1"/>
    <row r="346" s="22" customFormat="1" ht="19.5" customHeight="1"/>
    <row r="347" s="22" customFormat="1" ht="19.5" customHeight="1"/>
    <row r="348" s="22" customFormat="1" ht="19.5" customHeight="1"/>
    <row r="349" s="22" customFormat="1" ht="19.5" customHeight="1"/>
    <row r="350" s="22" customFormat="1" ht="19.5" customHeight="1"/>
    <row r="351" s="22" customFormat="1" ht="19.5" customHeight="1"/>
    <row r="352" s="22" customFormat="1" ht="19.5" customHeight="1"/>
    <row r="353" s="22" customFormat="1" ht="19.5" customHeight="1"/>
    <row r="354" s="22" customFormat="1" ht="19.5" customHeight="1"/>
    <row r="355" s="22" customFormat="1" ht="19.5" customHeight="1"/>
    <row r="356" s="22" customFormat="1" ht="19.5" customHeight="1"/>
    <row r="357" s="22" customFormat="1" ht="19.5" customHeight="1"/>
    <row r="358" s="22" customFormat="1" ht="19.5" customHeight="1"/>
    <row r="359" s="22" customFormat="1" ht="19.5" customHeight="1"/>
    <row r="360" s="22" customFormat="1" ht="19.5" customHeight="1"/>
    <row r="361" s="22" customFormat="1" ht="19.5" customHeight="1"/>
    <row r="362" s="22" customFormat="1" ht="19.5" customHeight="1"/>
    <row r="363" s="22" customFormat="1" ht="19.5" customHeight="1"/>
    <row r="364" s="22" customFormat="1" ht="19.5" customHeight="1"/>
    <row r="365" s="22" customFormat="1" ht="19.5" customHeight="1"/>
    <row r="366" s="22" customFormat="1" ht="19.5" customHeight="1"/>
    <row r="367" s="22" customFormat="1" ht="19.5" customHeight="1"/>
    <row r="368" s="22" customFormat="1" ht="19.5" customHeight="1"/>
    <row r="369" s="22" customFormat="1" ht="19.5" customHeight="1"/>
    <row r="370" s="22" customFormat="1" ht="19.5" customHeight="1"/>
    <row r="371" s="22" customFormat="1" ht="19.5" customHeight="1"/>
    <row r="372" s="22" customFormat="1" ht="19.5" customHeight="1"/>
    <row r="373" s="22" customFormat="1" ht="19.5" customHeight="1"/>
    <row r="374" s="22" customFormat="1" ht="19.5" customHeight="1"/>
    <row r="375" s="22" customFormat="1" ht="19.5" customHeight="1"/>
    <row r="376" s="22" customFormat="1" ht="19.5" customHeight="1"/>
    <row r="377" s="22" customFormat="1" ht="19.5" customHeight="1"/>
    <row r="378" s="22" customFormat="1" ht="19.5" customHeight="1"/>
    <row r="379" s="22" customFormat="1" ht="19.5" customHeight="1"/>
    <row r="380" s="22" customFormat="1" ht="19.5" customHeight="1"/>
    <row r="381" s="22" customFormat="1" ht="19.5" customHeight="1"/>
    <row r="382" s="22" customFormat="1" ht="19.5" customHeight="1"/>
    <row r="383" s="22" customFormat="1" ht="19.5" customHeight="1"/>
    <row r="384" s="22" customFormat="1" ht="19.5" customHeight="1"/>
    <row r="385" s="22" customFormat="1" ht="19.5" customHeight="1"/>
    <row r="386" s="22" customFormat="1" ht="19.5" customHeight="1"/>
    <row r="387" s="22" customFormat="1" ht="19.5" customHeight="1"/>
    <row r="388" s="22" customFormat="1" ht="19.5" customHeight="1"/>
    <row r="389" s="22" customFormat="1" ht="19.5" customHeight="1"/>
    <row r="390" s="22" customFormat="1" ht="19.5" customHeight="1"/>
    <row r="391" s="22" customFormat="1" ht="19.5" customHeight="1"/>
    <row r="392" s="22" customFormat="1" ht="19.5" customHeight="1"/>
    <row r="393" s="22" customFormat="1" ht="19.5" customHeight="1"/>
    <row r="394" s="22" customFormat="1" ht="19.5" customHeight="1"/>
    <row r="395" s="22" customFormat="1" ht="19.5" customHeight="1"/>
    <row r="396" s="22" customFormat="1" ht="19.5" customHeight="1"/>
    <row r="397" s="22" customFormat="1" ht="19.5" customHeight="1"/>
    <row r="398" s="22" customFormat="1" ht="19.5" customHeight="1"/>
    <row r="399" s="22" customFormat="1" ht="19.5" customHeight="1"/>
    <row r="400" s="22" customFormat="1" ht="19.5" customHeight="1"/>
    <row r="401" s="22" customFormat="1" ht="19.5" customHeight="1"/>
    <row r="402" s="22" customFormat="1" ht="19.5" customHeight="1"/>
    <row r="403" s="22" customFormat="1" ht="19.5" customHeight="1"/>
    <row r="404" s="22" customFormat="1" ht="19.5" customHeight="1"/>
    <row r="405" s="22" customFormat="1" ht="19.5" customHeight="1"/>
    <row r="406" s="22" customFormat="1" ht="19.5" customHeight="1"/>
    <row r="407" s="22" customFormat="1" ht="19.5" customHeight="1"/>
    <row r="408" s="22" customFormat="1" ht="19.5" customHeight="1"/>
    <row r="409" s="22" customFormat="1" ht="19.5" customHeight="1"/>
    <row r="410" s="22" customFormat="1" ht="19.5" customHeight="1"/>
    <row r="411" s="22" customFormat="1" ht="19.5" customHeight="1"/>
    <row r="412" s="22" customFormat="1" ht="19.5" customHeight="1"/>
    <row r="413" s="22" customFormat="1" ht="19.5" customHeight="1"/>
    <row r="414" s="22" customFormat="1" ht="19.5" customHeight="1"/>
    <row r="415" s="22" customFormat="1" ht="19.5" customHeight="1"/>
    <row r="416" s="22" customFormat="1" ht="19.5" customHeight="1"/>
    <row r="417" s="22" customFormat="1" ht="19.5" customHeight="1"/>
    <row r="418" s="22" customFormat="1" ht="19.5" customHeight="1"/>
    <row r="419" s="22" customFormat="1" ht="19.5" customHeight="1"/>
    <row r="420" s="22" customFormat="1" ht="19.5" customHeight="1"/>
    <row r="421" s="22" customFormat="1" ht="19.5" customHeight="1"/>
    <row r="422" s="22" customFormat="1" ht="19.5" customHeight="1"/>
    <row r="423" s="22" customFormat="1" ht="19.5" customHeight="1"/>
    <row r="424" s="22" customFormat="1" ht="19.5" customHeight="1"/>
    <row r="425" s="22" customFormat="1" ht="19.5" customHeight="1"/>
    <row r="426" s="22" customFormat="1" ht="19.5" customHeight="1"/>
    <row r="427" s="22" customFormat="1" ht="19.5" customHeight="1"/>
    <row r="428" s="22" customFormat="1" ht="19.5" customHeight="1"/>
    <row r="429" s="22" customFormat="1" ht="19.5" customHeight="1"/>
    <row r="430" s="22" customFormat="1" ht="19.5" customHeight="1"/>
    <row r="431" s="22" customFormat="1" ht="19.5" customHeight="1"/>
    <row r="432" s="22" customFormat="1" ht="19.5" customHeight="1"/>
    <row r="433" s="22" customFormat="1" ht="19.5" customHeight="1"/>
    <row r="434" s="22" customFormat="1" ht="19.5" customHeight="1"/>
    <row r="435" s="22" customFormat="1" ht="19.5" customHeight="1"/>
    <row r="436" s="22" customFormat="1" ht="19.5" customHeight="1"/>
    <row r="437" s="22" customFormat="1" ht="19.5" customHeight="1"/>
    <row r="438" s="22" customFormat="1" ht="19.5" customHeight="1"/>
    <row r="439" s="22" customFormat="1" ht="19.5" customHeight="1"/>
    <row r="440" s="22" customFormat="1" ht="19.5" customHeight="1"/>
    <row r="441" s="22" customFormat="1" ht="19.5" customHeight="1"/>
    <row r="442" s="22" customFormat="1" ht="19.5" customHeight="1"/>
    <row r="443" s="22" customFormat="1" ht="19.5" customHeight="1"/>
    <row r="444" s="22" customFormat="1" ht="19.5" customHeight="1"/>
    <row r="445" s="22" customFormat="1" ht="19.5" customHeight="1"/>
    <row r="446" s="22" customFormat="1" ht="19.5" customHeight="1"/>
    <row r="447" s="22" customFormat="1" ht="19.5" customHeight="1"/>
    <row r="448" s="22" customFormat="1" ht="19.5" customHeight="1"/>
    <row r="449" s="22" customFormat="1" ht="19.5" customHeight="1"/>
    <row r="450" s="22" customFormat="1" ht="19.5" customHeight="1"/>
    <row r="451" s="22" customFormat="1" ht="19.5" customHeight="1"/>
    <row r="452" s="22" customFormat="1" ht="19.5" customHeight="1"/>
    <row r="453" s="22" customFormat="1" ht="19.5" customHeight="1"/>
    <row r="454" s="22" customFormat="1" ht="19.5" customHeight="1"/>
    <row r="455" s="22" customFormat="1" ht="19.5" customHeight="1"/>
    <row r="456" s="22" customFormat="1" ht="19.5" customHeight="1"/>
    <row r="457" s="22" customFormat="1" ht="19.5" customHeight="1"/>
    <row r="458" s="22" customFormat="1" ht="19.5" customHeight="1"/>
    <row r="459" s="22" customFormat="1" ht="19.5" customHeight="1"/>
    <row r="460" s="22" customFormat="1" ht="19.5" customHeight="1"/>
    <row r="461" s="22" customFormat="1" ht="19.5" customHeight="1"/>
    <row r="462" s="22" customFormat="1" ht="19.5" customHeight="1"/>
    <row r="463" s="22" customFormat="1" ht="19.5" customHeight="1"/>
    <row r="464" s="22" customFormat="1" ht="19.5" customHeight="1"/>
    <row r="465" s="22" customFormat="1" ht="19.5" customHeight="1"/>
    <row r="466" s="22" customFormat="1" ht="19.5" customHeight="1"/>
    <row r="467" s="22" customFormat="1" ht="19.5" customHeight="1"/>
    <row r="468" s="22" customFormat="1" ht="19.5" customHeight="1"/>
    <row r="469" s="22" customFormat="1" ht="19.5" customHeight="1"/>
    <row r="470" s="22" customFormat="1" ht="19.5" customHeight="1"/>
    <row r="471" s="22" customFormat="1" ht="19.5" customHeight="1"/>
    <row r="472" s="22" customFormat="1" ht="19.5" customHeight="1"/>
    <row r="473" s="22" customFormat="1" ht="19.5" customHeight="1"/>
    <row r="474" s="22" customFormat="1" ht="19.5" customHeight="1"/>
    <row r="475" s="22" customFormat="1" ht="19.5" customHeight="1"/>
    <row r="476" s="22" customFormat="1" ht="19.5" customHeight="1"/>
    <row r="477" s="22" customFormat="1" ht="19.5" customHeight="1"/>
    <row r="478" s="22" customFormat="1" ht="19.5" customHeight="1"/>
    <row r="479" s="22" customFormat="1" ht="19.5" customHeight="1"/>
    <row r="480" s="22" customFormat="1" ht="19.5" customHeight="1"/>
    <row r="481" s="22" customFormat="1" ht="19.5" customHeight="1"/>
    <row r="482" s="22" customFormat="1" ht="19.5" customHeight="1"/>
    <row r="483" s="22" customFormat="1" ht="19.5" customHeight="1"/>
    <row r="484" s="22" customFormat="1" ht="19.5" customHeight="1"/>
    <row r="485" s="22" customFormat="1" ht="19.5" customHeight="1"/>
    <row r="486" s="22" customFormat="1" ht="19.5" customHeight="1"/>
    <row r="487" s="22" customFormat="1" ht="19.5" customHeight="1"/>
    <row r="488" s="22" customFormat="1" ht="19.5" customHeight="1"/>
    <row r="489" s="22" customFormat="1" ht="19.5" customHeight="1"/>
    <row r="490" s="22" customFormat="1" ht="19.5" customHeight="1"/>
    <row r="491" s="22" customFormat="1" ht="19.5" customHeight="1"/>
    <row r="492" s="22" customFormat="1" ht="19.5" customHeight="1"/>
    <row r="493" s="22" customFormat="1" ht="19.5" customHeight="1"/>
    <row r="494" s="22" customFormat="1" ht="19.5" customHeight="1"/>
    <row r="495" s="22" customFormat="1" ht="19.5" customHeight="1"/>
    <row r="496" s="22" customFormat="1" ht="19.5" customHeight="1"/>
    <row r="497" s="22" customFormat="1" ht="19.5" customHeight="1"/>
    <row r="498" s="22" customFormat="1" ht="19.5" customHeight="1"/>
    <row r="499" s="22" customFormat="1" ht="19.5" customHeight="1"/>
    <row r="500" s="22" customFormat="1" ht="19.5" customHeight="1"/>
    <row r="501" s="22" customFormat="1" ht="19.5" customHeight="1"/>
    <row r="502" s="22" customFormat="1" ht="19.5" customHeight="1"/>
    <row r="503" s="22" customFormat="1" ht="19.5" customHeight="1"/>
    <row r="504" s="22" customFormat="1" ht="19.5" customHeight="1"/>
    <row r="505" s="22" customFormat="1" ht="19.5" customHeight="1"/>
    <row r="506" s="22" customFormat="1" ht="19.5" customHeight="1"/>
    <row r="507" s="22" customFormat="1" ht="19.5" customHeight="1"/>
    <row r="508" s="22" customFormat="1" ht="19.5" customHeight="1"/>
    <row r="509" s="22" customFormat="1" ht="19.5" customHeight="1"/>
    <row r="510" s="22" customFormat="1" ht="19.5" customHeight="1"/>
    <row r="511" s="22" customFormat="1" ht="19.5" customHeight="1"/>
    <row r="512" s="22" customFormat="1" ht="19.5" customHeight="1"/>
    <row r="513" s="22" customFormat="1" ht="19.5" customHeight="1"/>
    <row r="514" s="22" customFormat="1" ht="19.5" customHeight="1"/>
    <row r="515" s="22" customFormat="1" ht="19.5" customHeight="1"/>
    <row r="516" s="22" customFormat="1" ht="19.5" customHeight="1"/>
    <row r="517" s="22" customFormat="1" ht="19.5" customHeight="1"/>
    <row r="518" s="22" customFormat="1" ht="19.5" customHeight="1"/>
    <row r="519" s="22" customFormat="1" ht="19.5" customHeight="1"/>
    <row r="520" s="22" customFormat="1" ht="19.5" customHeight="1"/>
    <row r="521" s="22" customFormat="1" ht="19.5" customHeight="1"/>
    <row r="522" s="22" customFormat="1" ht="19.5" customHeight="1"/>
    <row r="523" s="22" customFormat="1" ht="19.5" customHeight="1"/>
    <row r="524" s="22" customFormat="1" ht="19.5" customHeight="1"/>
    <row r="525" s="22" customFormat="1" ht="19.5" customHeight="1"/>
    <row r="526" s="22" customFormat="1" ht="19.5" customHeight="1"/>
    <row r="527" s="22" customFormat="1" ht="19.5" customHeight="1"/>
    <row r="528" s="22" customFormat="1" ht="19.5" customHeight="1"/>
    <row r="529" s="22" customFormat="1" ht="19.5" customHeight="1"/>
    <row r="530" s="22" customFormat="1" ht="19.5" customHeight="1"/>
    <row r="531" s="22" customFormat="1" ht="19.5" customHeight="1"/>
    <row r="532" s="22" customFormat="1" ht="19.5" customHeight="1"/>
    <row r="533" s="22" customFormat="1" ht="19.5" customHeight="1"/>
    <row r="534" s="22" customFormat="1" ht="19.5" customHeight="1"/>
    <row r="535" s="22" customFormat="1" ht="19.5" customHeight="1"/>
    <row r="536" s="22" customFormat="1" ht="19.5" customHeight="1"/>
    <row r="537" s="22" customFormat="1" ht="19.5" customHeight="1"/>
    <row r="538" s="22" customFormat="1" ht="19.5" customHeight="1"/>
    <row r="539" s="22" customFormat="1" ht="19.5" customHeight="1"/>
    <row r="540" s="22" customFormat="1" ht="19.5" customHeight="1"/>
    <row r="541" s="22" customFormat="1" ht="19.5" customHeight="1"/>
    <row r="542" s="22" customFormat="1" ht="19.5" customHeight="1"/>
    <row r="543" s="22" customFormat="1" ht="19.5" customHeight="1"/>
    <row r="544" s="22" customFormat="1" ht="19.5" customHeight="1"/>
    <row r="545" s="22" customFormat="1" ht="19.5" customHeight="1"/>
    <row r="546" s="22" customFormat="1" ht="19.5" customHeight="1"/>
    <row r="547" s="22" customFormat="1" ht="19.5" customHeight="1"/>
    <row r="548" s="22" customFormat="1" ht="19.5" customHeight="1"/>
    <row r="549" s="22" customFormat="1" ht="19.5" customHeight="1"/>
    <row r="550" s="22" customFormat="1" ht="19.5" customHeight="1"/>
    <row r="551" s="22" customFormat="1" ht="19.5" customHeight="1"/>
    <row r="552" s="22" customFormat="1" ht="19.5" customHeight="1"/>
    <row r="553" s="22" customFormat="1" ht="19.5" customHeight="1"/>
    <row r="554" s="22" customFormat="1" ht="19.5" customHeight="1"/>
    <row r="555" s="22" customFormat="1" ht="19.5" customHeight="1"/>
    <row r="556" s="22" customFormat="1" ht="19.5" customHeight="1"/>
    <row r="557" s="22" customFormat="1" ht="19.5" customHeight="1"/>
    <row r="558" s="22" customFormat="1" ht="19.5" customHeight="1"/>
    <row r="559" s="22" customFormat="1" ht="19.5" customHeight="1"/>
    <row r="560" s="22" customFormat="1" ht="19.5" customHeight="1"/>
    <row r="561" s="22" customFormat="1" ht="19.5" customHeight="1"/>
    <row r="562" s="22" customFormat="1" ht="19.5" customHeight="1"/>
    <row r="563" s="22" customFormat="1" ht="19.5" customHeight="1"/>
    <row r="564" s="22" customFormat="1" ht="19.5" customHeight="1"/>
    <row r="565" s="22" customFormat="1" ht="19.5" customHeight="1"/>
    <row r="566" s="22" customFormat="1" ht="19.5" customHeight="1"/>
    <row r="567" s="22" customFormat="1" ht="19.5" customHeight="1"/>
    <row r="568" s="22" customFormat="1" ht="19.5" customHeight="1"/>
    <row r="569" s="22" customFormat="1" ht="19.5" customHeight="1"/>
    <row r="570" s="22" customFormat="1" ht="19.5" customHeight="1"/>
    <row r="571" s="22" customFormat="1" ht="19.5" customHeight="1"/>
    <row r="572" s="22" customFormat="1" ht="19.5" customHeight="1"/>
    <row r="573" s="22" customFormat="1" ht="19.5" customHeight="1"/>
    <row r="574" s="22" customFormat="1" ht="19.5" customHeight="1"/>
    <row r="575" s="22" customFormat="1" ht="19.5" customHeight="1"/>
    <row r="576" s="22" customFormat="1" ht="19.5" customHeight="1"/>
    <row r="577" s="22" customFormat="1" ht="19.5" customHeight="1"/>
    <row r="578" s="22" customFormat="1" ht="19.5" customHeight="1"/>
    <row r="579" s="22" customFormat="1" ht="19.5" customHeight="1"/>
    <row r="580" s="22" customFormat="1" ht="19.5" customHeight="1"/>
    <row r="581" s="22" customFormat="1" ht="19.5" customHeight="1"/>
    <row r="582" s="22" customFormat="1" ht="19.5" customHeight="1"/>
    <row r="583" s="22" customFormat="1" ht="19.5" customHeight="1"/>
    <row r="584" s="22" customFormat="1" ht="19.5" customHeight="1"/>
    <row r="585" s="22" customFormat="1" ht="19.5" customHeight="1"/>
    <row r="586" s="22" customFormat="1" ht="19.5" customHeight="1"/>
    <row r="587" s="22" customFormat="1" ht="19.5" customHeight="1"/>
    <row r="588" s="22" customFormat="1" ht="19.5" customHeight="1"/>
    <row r="589" s="22" customFormat="1" ht="19.5" customHeight="1"/>
    <row r="590" s="22" customFormat="1" ht="19.5" customHeight="1"/>
    <row r="591" s="22" customFormat="1" ht="19.5" customHeight="1"/>
    <row r="592" s="22" customFormat="1" ht="19.5" customHeight="1"/>
    <row r="593" s="22" customFormat="1" ht="19.5" customHeight="1"/>
    <row r="594" s="22" customFormat="1" ht="19.5" customHeight="1"/>
    <row r="595" s="22" customFormat="1" ht="19.5" customHeight="1"/>
    <row r="596" s="22" customFormat="1" ht="19.5" customHeight="1"/>
    <row r="597" s="22" customFormat="1" ht="19.5" customHeight="1"/>
    <row r="598" s="22" customFormat="1" ht="19.5" customHeight="1"/>
    <row r="599" s="22" customFormat="1" ht="19.5" customHeight="1"/>
    <row r="600" s="22" customFormat="1" ht="19.5" customHeight="1"/>
    <row r="601" s="22" customFormat="1" ht="19.5" customHeight="1"/>
    <row r="602" s="22" customFormat="1" ht="19.5" customHeight="1"/>
    <row r="603" s="22" customFormat="1" ht="19.5" customHeight="1"/>
    <row r="604" s="22" customFormat="1" ht="19.5" customHeight="1"/>
    <row r="605" s="22" customFormat="1" ht="19.5" customHeight="1"/>
    <row r="606" s="22" customFormat="1" ht="19.5" customHeight="1"/>
    <row r="607" s="22" customFormat="1" ht="19.5" customHeight="1"/>
    <row r="608" s="22" customFormat="1" ht="19.5" customHeight="1"/>
    <row r="609" s="22" customFormat="1" ht="19.5" customHeight="1"/>
    <row r="610" s="22" customFormat="1" ht="19.5" customHeight="1"/>
    <row r="611" s="22" customFormat="1" ht="19.5" customHeight="1"/>
    <row r="612" s="22" customFormat="1" ht="19.5" customHeight="1"/>
    <row r="613" s="22" customFormat="1" ht="19.5" customHeight="1"/>
    <row r="614" s="22" customFormat="1" ht="19.5" customHeight="1"/>
    <row r="615" s="22" customFormat="1" ht="19.5" customHeight="1"/>
    <row r="616" s="22" customFormat="1" ht="19.5" customHeight="1"/>
    <row r="617" s="22" customFormat="1" ht="19.5" customHeight="1"/>
    <row r="618" s="22" customFormat="1" ht="19.5" customHeight="1"/>
    <row r="619" s="22" customFormat="1" ht="19.5" customHeight="1"/>
    <row r="620" s="22" customFormat="1" ht="19.5" customHeight="1"/>
    <row r="621" s="22" customFormat="1" ht="19.5" customHeight="1"/>
    <row r="622" s="22" customFormat="1" ht="19.5" customHeight="1"/>
    <row r="623" s="22" customFormat="1" ht="19.5" customHeight="1"/>
    <row r="624" s="22" customFormat="1" ht="19.5" customHeight="1"/>
    <row r="625" s="22" customFormat="1" ht="19.5" customHeight="1"/>
    <row r="626" s="22" customFormat="1" ht="19.5" customHeight="1"/>
    <row r="627" s="22" customFormat="1" ht="19.5" customHeight="1"/>
    <row r="628" s="22" customFormat="1" ht="19.5" customHeight="1"/>
    <row r="629" s="22" customFormat="1" ht="19.5" customHeight="1"/>
    <row r="630" s="22" customFormat="1" ht="19.5" customHeight="1"/>
    <row r="631" s="22" customFormat="1" ht="19.5" customHeight="1"/>
    <row r="632" s="22" customFormat="1" ht="19.5" customHeight="1"/>
    <row r="633" s="22" customFormat="1" ht="19.5" customHeight="1"/>
    <row r="634" s="22" customFormat="1" ht="19.5" customHeight="1"/>
    <row r="635" s="22" customFormat="1" ht="19.5" customHeight="1"/>
    <row r="636" s="22" customFormat="1" ht="19.5" customHeight="1"/>
    <row r="637" s="22" customFormat="1" ht="19.5" customHeight="1"/>
    <row r="638" s="22" customFormat="1" ht="19.5" customHeight="1"/>
    <row r="639" s="22" customFormat="1" ht="19.5" customHeight="1"/>
    <row r="640" s="22" customFormat="1" ht="19.5" customHeight="1"/>
    <row r="641" s="22" customFormat="1" ht="19.5" customHeight="1"/>
    <row r="642" s="22" customFormat="1" ht="19.5" customHeight="1"/>
    <row r="643" s="22" customFormat="1" ht="19.5" customHeight="1"/>
    <row r="644" s="22" customFormat="1" ht="19.5" customHeight="1"/>
    <row r="645" s="22" customFormat="1" ht="19.5" customHeight="1"/>
    <row r="646" s="22" customFormat="1" ht="19.5" customHeight="1"/>
    <row r="647" s="22" customFormat="1" ht="19.5" customHeight="1"/>
    <row r="648" s="22" customFormat="1" ht="19.5" customHeight="1"/>
    <row r="649" s="22" customFormat="1" ht="19.5" customHeight="1"/>
    <row r="650" s="22" customFormat="1" ht="19.5" customHeight="1"/>
    <row r="651" s="22" customFormat="1" ht="19.5" customHeight="1"/>
    <row r="652" s="22" customFormat="1" ht="19.5" customHeight="1"/>
    <row r="653" s="22" customFormat="1" ht="19.5" customHeight="1"/>
    <row r="654" s="22" customFormat="1" ht="19.5" customHeight="1"/>
    <row r="655" s="22" customFormat="1" ht="19.5" customHeight="1"/>
    <row r="656" s="22" customFormat="1" ht="19.5" customHeight="1"/>
    <row r="657" s="22" customFormat="1" ht="19.5" customHeight="1"/>
    <row r="658" s="22" customFormat="1" ht="19.5" customHeight="1"/>
    <row r="659" s="22" customFormat="1" ht="19.5" customHeight="1"/>
    <row r="660" s="22" customFormat="1" ht="19.5" customHeight="1"/>
    <row r="661" s="22" customFormat="1" ht="19.5" customHeight="1"/>
    <row r="662" s="22" customFormat="1" ht="19.5" customHeight="1"/>
    <row r="663" s="22" customFormat="1" ht="19.5" customHeight="1"/>
    <row r="664" s="22" customFormat="1" ht="19.5" customHeight="1"/>
    <row r="665" s="22" customFormat="1" ht="19.5" customHeight="1"/>
    <row r="666" s="22" customFormat="1" ht="19.5" customHeight="1"/>
    <row r="667" s="22" customFormat="1" ht="19.5" customHeight="1"/>
    <row r="668" s="22" customFormat="1" ht="19.5" customHeight="1"/>
    <row r="669" s="22" customFormat="1" ht="19.5" customHeight="1"/>
    <row r="670" s="22" customFormat="1" ht="19.5" customHeight="1"/>
    <row r="671" s="22" customFormat="1" ht="19.5" customHeight="1"/>
    <row r="672" s="22" customFormat="1" ht="19.5" customHeight="1"/>
    <row r="673" s="22" customFormat="1" ht="19.5" customHeight="1"/>
    <row r="674" s="22" customFormat="1" ht="19.5" customHeight="1"/>
    <row r="675" s="22" customFormat="1" ht="19.5" customHeight="1"/>
    <row r="676" s="22" customFormat="1" ht="19.5" customHeight="1"/>
    <row r="677" s="22" customFormat="1" ht="19.5" customHeight="1"/>
    <row r="678" s="22" customFormat="1" ht="19.5" customHeight="1"/>
    <row r="679" s="22" customFormat="1" ht="19.5" customHeight="1"/>
    <row r="680" s="22" customFormat="1" ht="19.5" customHeight="1"/>
    <row r="681" s="22" customFormat="1" ht="19.5" customHeight="1"/>
    <row r="682" s="22" customFormat="1" ht="19.5" customHeight="1"/>
    <row r="683" s="22" customFormat="1" ht="19.5" customHeight="1"/>
    <row r="684" s="22" customFormat="1" ht="19.5" customHeight="1"/>
    <row r="685" s="22" customFormat="1" ht="19.5" customHeight="1"/>
    <row r="686" s="22" customFormat="1" ht="19.5" customHeight="1"/>
    <row r="687" s="22" customFormat="1" ht="19.5" customHeight="1"/>
    <row r="688" s="22" customFormat="1" ht="19.5" customHeight="1"/>
    <row r="689" s="22" customFormat="1" ht="19.5" customHeight="1"/>
    <row r="690" s="22" customFormat="1" ht="19.5" customHeight="1"/>
    <row r="691" s="22" customFormat="1" ht="19.5" customHeight="1"/>
    <row r="692" s="22" customFormat="1" ht="19.5" customHeight="1"/>
    <row r="693" s="22" customFormat="1" ht="19.5" customHeight="1"/>
    <row r="694" s="22" customFormat="1" ht="19.5" customHeight="1"/>
    <row r="695" s="22" customFormat="1" ht="19.5" customHeight="1"/>
    <row r="696" s="22" customFormat="1" ht="19.5" customHeight="1"/>
    <row r="697" s="22" customFormat="1" ht="19.5" customHeight="1"/>
    <row r="698" s="22" customFormat="1" ht="19.5" customHeight="1"/>
    <row r="699" s="22" customFormat="1" ht="19.5" customHeight="1"/>
    <row r="700" s="22" customFormat="1" ht="19.5" customHeight="1"/>
    <row r="701" s="22" customFormat="1" ht="19.5" customHeight="1"/>
    <row r="702" s="22" customFormat="1" ht="19.5" customHeight="1"/>
    <row r="703" s="22" customFormat="1" ht="19.5" customHeight="1"/>
    <row r="704" s="22" customFormat="1" ht="19.5" customHeight="1"/>
    <row r="705" s="22" customFormat="1" ht="19.5" customHeight="1"/>
    <row r="706" s="22" customFormat="1" ht="19.5" customHeight="1"/>
    <row r="707" s="22" customFormat="1" ht="19.5" customHeight="1"/>
    <row r="708" s="22" customFormat="1" ht="19.5" customHeight="1"/>
    <row r="709" s="22" customFormat="1" ht="19.5" customHeight="1"/>
    <row r="710" s="22" customFormat="1" ht="19.5" customHeight="1"/>
    <row r="711" s="22" customFormat="1" ht="19.5" customHeight="1"/>
    <row r="712" s="22" customFormat="1" ht="19.5" customHeight="1"/>
    <row r="713" s="22" customFormat="1" ht="19.5" customHeight="1"/>
    <row r="714" s="22" customFormat="1" ht="19.5" customHeight="1"/>
    <row r="715" s="22" customFormat="1" ht="19.5" customHeight="1"/>
    <row r="716" s="22" customFormat="1" ht="19.5" customHeight="1"/>
    <row r="717" s="22" customFormat="1" ht="19.5" customHeight="1"/>
    <row r="718" s="22" customFormat="1" ht="19.5" customHeight="1"/>
    <row r="719" s="22" customFormat="1" ht="19.5" customHeight="1"/>
    <row r="720" s="22" customFormat="1" ht="19.5" customHeight="1"/>
    <row r="721" s="22" customFormat="1" ht="19.5" customHeight="1"/>
    <row r="722" s="22" customFormat="1" ht="19.5" customHeight="1"/>
    <row r="723" s="22" customFormat="1" ht="19.5" customHeight="1"/>
    <row r="724" s="22" customFormat="1" ht="19.5" customHeight="1"/>
    <row r="725" s="22" customFormat="1" ht="19.5" customHeight="1"/>
    <row r="726" s="22" customFormat="1" ht="19.5" customHeight="1"/>
    <row r="727" s="22" customFormat="1" ht="19.5" customHeight="1"/>
    <row r="728" s="22" customFormat="1" ht="19.5" customHeight="1"/>
    <row r="729" s="22" customFormat="1" ht="19.5" customHeight="1"/>
    <row r="730" s="22" customFormat="1" ht="19.5" customHeight="1"/>
    <row r="731" s="22" customFormat="1" ht="19.5" customHeight="1"/>
    <row r="732" s="22" customFormat="1" ht="19.5" customHeight="1"/>
    <row r="733" s="22" customFormat="1" ht="19.5" customHeight="1"/>
    <row r="734" s="22" customFormat="1" ht="19.5" customHeight="1"/>
    <row r="735" s="22" customFormat="1" ht="19.5" customHeight="1"/>
    <row r="736" s="22" customFormat="1" ht="19.5" customHeight="1"/>
    <row r="737" s="22" customFormat="1" ht="19.5" customHeight="1"/>
    <row r="738" s="22" customFormat="1" ht="19.5" customHeight="1"/>
    <row r="739" s="22" customFormat="1" ht="19.5" customHeight="1"/>
    <row r="740" s="22" customFormat="1" ht="19.5" customHeight="1"/>
    <row r="741" s="22" customFormat="1" ht="19.5" customHeight="1"/>
    <row r="742" s="22" customFormat="1" ht="19.5" customHeight="1"/>
    <row r="743" s="22" customFormat="1" ht="19.5" customHeight="1"/>
    <row r="744" s="22" customFormat="1" ht="19.5" customHeight="1"/>
    <row r="745" s="22" customFormat="1" ht="19.5" customHeight="1"/>
    <row r="746" s="22" customFormat="1" ht="19.5" customHeight="1"/>
    <row r="747" s="22" customFormat="1" ht="19.5" customHeight="1"/>
    <row r="748" s="22" customFormat="1" ht="19.5" customHeight="1"/>
    <row r="749" s="22" customFormat="1" ht="19.5" customHeight="1"/>
    <row r="750" s="22" customFormat="1" ht="19.5" customHeight="1"/>
    <row r="751" s="22" customFormat="1" ht="19.5" customHeight="1"/>
    <row r="752" s="22" customFormat="1" ht="19.5" customHeight="1"/>
    <row r="753" s="22" customFormat="1" ht="19.5" customHeight="1"/>
    <row r="754" s="22" customFormat="1" ht="19.5" customHeight="1"/>
    <row r="755" s="22" customFormat="1" ht="19.5" customHeight="1"/>
    <row r="756" s="22" customFormat="1" ht="19.5" customHeight="1"/>
    <row r="757" s="22" customFormat="1" ht="19.5" customHeight="1"/>
    <row r="758" s="22" customFormat="1" ht="19.5" customHeight="1"/>
    <row r="759" s="22" customFormat="1" ht="19.5" customHeight="1"/>
    <row r="760" s="22" customFormat="1" ht="19.5" customHeight="1"/>
    <row r="761" s="22" customFormat="1" ht="19.5" customHeight="1"/>
    <row r="762" s="22" customFormat="1" ht="19.5" customHeight="1"/>
    <row r="763" s="22" customFormat="1" ht="19.5" customHeight="1"/>
    <row r="764" s="22" customFormat="1" ht="19.5" customHeight="1"/>
    <row r="765" s="22" customFormat="1" ht="19.5" customHeight="1"/>
    <row r="766" s="22" customFormat="1" ht="19.5" customHeight="1"/>
    <row r="767" s="22" customFormat="1" ht="19.5" customHeight="1"/>
    <row r="768" s="22" customFormat="1" ht="19.5" customHeight="1"/>
    <row r="769" s="22" customFormat="1" ht="19.5" customHeight="1"/>
    <row r="770" s="22" customFormat="1" ht="19.5" customHeight="1"/>
    <row r="771" s="22" customFormat="1" ht="19.5" customHeight="1"/>
    <row r="772" s="22" customFormat="1" ht="19.5" customHeight="1"/>
    <row r="773" s="22" customFormat="1" ht="19.5" customHeight="1"/>
    <row r="774" s="22" customFormat="1" ht="19.5" customHeight="1"/>
    <row r="775" s="22" customFormat="1" ht="19.5" customHeight="1"/>
    <row r="776" s="22" customFormat="1" ht="19.5" customHeight="1"/>
    <row r="777" s="22" customFormat="1" ht="19.5" customHeight="1"/>
    <row r="778" s="22" customFormat="1" ht="19.5" customHeight="1"/>
    <row r="779" s="22" customFormat="1" ht="19.5" customHeight="1"/>
    <row r="780" s="22" customFormat="1" ht="19.5" customHeight="1"/>
    <row r="781" s="22" customFormat="1" ht="19.5" customHeight="1"/>
    <row r="782" s="22" customFormat="1" ht="19.5" customHeight="1"/>
    <row r="783" s="22" customFormat="1" ht="19.5" customHeight="1"/>
    <row r="784" s="22" customFormat="1" ht="19.5" customHeight="1"/>
    <row r="785" s="22" customFormat="1" ht="19.5" customHeight="1"/>
    <row r="786" s="22" customFormat="1" ht="19.5" customHeight="1"/>
    <row r="787" s="22" customFormat="1" ht="19.5" customHeight="1"/>
    <row r="788" s="22" customFormat="1" ht="19.5" customHeight="1"/>
    <row r="789" s="22" customFormat="1" ht="19.5" customHeight="1"/>
    <row r="790" s="22" customFormat="1" ht="19.5" customHeight="1"/>
    <row r="791" s="22" customFormat="1" ht="19.5" customHeight="1"/>
    <row r="792" s="22" customFormat="1" ht="19.5" customHeight="1"/>
    <row r="793" s="22" customFormat="1" ht="19.5" customHeight="1"/>
    <row r="794" s="22" customFormat="1" ht="19.5" customHeight="1"/>
    <row r="795" s="22" customFormat="1" ht="19.5" customHeight="1"/>
    <row r="796" s="22" customFormat="1" ht="19.5" customHeight="1"/>
    <row r="797" s="22" customFormat="1" ht="19.5" customHeight="1"/>
    <row r="798" s="22" customFormat="1" ht="19.5" customHeight="1"/>
    <row r="799" s="22" customFormat="1" ht="19.5" customHeight="1"/>
    <row r="800" s="22" customFormat="1" ht="19.5" customHeight="1"/>
    <row r="801" s="22" customFormat="1" ht="19.5" customHeight="1"/>
    <row r="802" s="22" customFormat="1" ht="19.5" customHeight="1"/>
    <row r="803" s="22" customFormat="1" ht="19.5" customHeight="1"/>
    <row r="804" s="22" customFormat="1" ht="19.5" customHeight="1"/>
    <row r="805" s="22" customFormat="1" ht="19.5" customHeight="1"/>
    <row r="806" s="22" customFormat="1" ht="19.5" customHeight="1"/>
    <row r="807" s="22" customFormat="1" ht="19.5" customHeight="1"/>
    <row r="808" s="22" customFormat="1" ht="19.5" customHeight="1"/>
    <row r="809" s="22" customFormat="1" ht="19.5" customHeight="1"/>
    <row r="810" s="22" customFormat="1" ht="19.5" customHeight="1"/>
    <row r="811" s="22" customFormat="1" ht="19.5" customHeight="1"/>
    <row r="812" s="22" customFormat="1" ht="19.5" customHeight="1"/>
    <row r="813" s="22" customFormat="1" ht="19.5" customHeight="1"/>
    <row r="814" s="22" customFormat="1" ht="19.5" customHeight="1"/>
    <row r="815" s="22" customFormat="1" ht="19.5" customHeight="1"/>
    <row r="816" s="22" customFormat="1" ht="19.5" customHeight="1"/>
    <row r="817" s="22" customFormat="1" ht="19.5" customHeight="1"/>
    <row r="818" s="22" customFormat="1" ht="19.5" customHeight="1"/>
    <row r="819" s="22" customFormat="1" ht="19.5" customHeight="1"/>
    <row r="820" s="22" customFormat="1" ht="19.5" customHeight="1"/>
    <row r="821" s="22" customFormat="1" ht="19.5" customHeight="1"/>
    <row r="822" s="22" customFormat="1" ht="19.5" customHeight="1"/>
    <row r="823" s="22" customFormat="1" ht="19.5" customHeight="1"/>
    <row r="824" s="22" customFormat="1" ht="19.5" customHeight="1"/>
    <row r="825" s="22" customFormat="1" ht="19.5" customHeight="1"/>
    <row r="826" s="22" customFormat="1" ht="19.5" customHeight="1"/>
    <row r="827" s="22" customFormat="1" ht="19.5" customHeight="1"/>
    <row r="828" s="22" customFormat="1" ht="19.5" customHeight="1"/>
    <row r="829" s="22" customFormat="1" ht="19.5" customHeight="1"/>
    <row r="830" s="22" customFormat="1" ht="19.5" customHeight="1"/>
    <row r="831" s="22" customFormat="1" ht="19.5" customHeight="1"/>
    <row r="832" s="22" customFormat="1" ht="19.5" customHeight="1"/>
    <row r="833" s="22" customFormat="1" ht="19.5" customHeight="1"/>
    <row r="834" s="22" customFormat="1" ht="19.5" customHeight="1"/>
    <row r="835" s="22" customFormat="1" ht="19.5" customHeight="1"/>
    <row r="836" s="22" customFormat="1" ht="19.5" customHeight="1"/>
    <row r="837" s="22" customFormat="1" ht="19.5" customHeight="1"/>
    <row r="838" s="22" customFormat="1" ht="19.5" customHeight="1"/>
    <row r="839" s="22" customFormat="1" ht="19.5" customHeight="1"/>
    <row r="840" s="22" customFormat="1" ht="19.5" customHeight="1"/>
    <row r="841" s="22" customFormat="1" ht="19.5" customHeight="1"/>
    <row r="842" s="22" customFormat="1" ht="19.5" customHeight="1"/>
    <row r="843" s="22" customFormat="1" ht="19.5" customHeight="1"/>
    <row r="844" s="22" customFormat="1" ht="19.5" customHeight="1"/>
    <row r="845" s="22" customFormat="1" ht="19.5" customHeight="1"/>
    <row r="846" s="22" customFormat="1" ht="19.5" customHeight="1"/>
    <row r="847" s="22" customFormat="1" ht="19.5" customHeight="1"/>
    <row r="848" s="22" customFormat="1" ht="19.5" customHeight="1"/>
    <row r="849" s="22" customFormat="1" ht="19.5" customHeight="1"/>
    <row r="850" s="22" customFormat="1" ht="19.5" customHeight="1"/>
    <row r="851" s="22" customFormat="1" ht="19.5" customHeight="1"/>
    <row r="852" s="22" customFormat="1" ht="19.5" customHeight="1"/>
    <row r="853" s="22" customFormat="1" ht="19.5" customHeight="1"/>
    <row r="854" s="22" customFormat="1" ht="19.5" customHeight="1"/>
    <row r="855" s="22" customFormat="1" ht="19.5" customHeight="1"/>
    <row r="856" s="22" customFormat="1" ht="19.5" customHeight="1"/>
    <row r="857" s="22" customFormat="1" ht="19.5" customHeight="1"/>
    <row r="858" s="22" customFormat="1" ht="19.5" customHeight="1"/>
    <row r="859" s="22" customFormat="1" ht="19.5" customHeight="1"/>
    <row r="860" s="22" customFormat="1" ht="19.5" customHeight="1"/>
    <row r="861" s="22" customFormat="1" ht="19.5" customHeight="1"/>
    <row r="862" s="22" customFormat="1" ht="19.5" customHeight="1"/>
    <row r="863" s="22" customFormat="1" ht="19.5" customHeight="1"/>
    <row r="864" s="22" customFormat="1" ht="19.5" customHeight="1"/>
    <row r="865" s="22" customFormat="1" ht="19.5" customHeight="1"/>
    <row r="866" s="22" customFormat="1" ht="19.5" customHeight="1"/>
    <row r="867" s="22" customFormat="1" ht="19.5" customHeight="1"/>
    <row r="868" s="22" customFormat="1" ht="19.5" customHeight="1"/>
    <row r="869" s="22" customFormat="1" ht="19.5" customHeight="1"/>
    <row r="870" s="22" customFormat="1" ht="19.5" customHeight="1"/>
    <row r="871" s="22" customFormat="1" ht="19.5" customHeight="1"/>
    <row r="872" s="22" customFormat="1" ht="19.5" customHeight="1"/>
    <row r="873" s="22" customFormat="1" ht="19.5" customHeight="1"/>
    <row r="874" s="22" customFormat="1" ht="19.5" customHeight="1"/>
    <row r="875" s="22" customFormat="1" ht="19.5" customHeight="1"/>
    <row r="876" s="22" customFormat="1" ht="19.5" customHeight="1"/>
    <row r="877" s="22" customFormat="1" ht="19.5" customHeight="1"/>
    <row r="878" s="22" customFormat="1" ht="19.5" customHeight="1"/>
    <row r="879" s="22" customFormat="1" ht="19.5" customHeight="1"/>
    <row r="880" s="22" customFormat="1" ht="19.5" customHeight="1"/>
    <row r="881" s="22" customFormat="1" ht="19.5" customHeight="1"/>
    <row r="882" s="22" customFormat="1" ht="19.5" customHeight="1"/>
    <row r="883" s="22" customFormat="1" ht="19.5" customHeight="1"/>
    <row r="884" s="22" customFormat="1" ht="19.5" customHeight="1"/>
    <row r="885" s="22" customFormat="1" ht="19.5" customHeight="1"/>
    <row r="886" s="22" customFormat="1" ht="19.5" customHeight="1"/>
    <row r="887" s="22" customFormat="1" ht="19.5" customHeight="1"/>
    <row r="888" s="22" customFormat="1" ht="19.5" customHeight="1"/>
    <row r="889" s="22" customFormat="1" ht="19.5" customHeight="1"/>
    <row r="890" s="22" customFormat="1" ht="19.5" customHeight="1"/>
    <row r="891" s="22" customFormat="1" ht="19.5" customHeight="1"/>
    <row r="892" s="22" customFormat="1" ht="19.5" customHeight="1"/>
    <row r="893" s="22" customFormat="1" ht="19.5" customHeight="1"/>
    <row r="894" s="22" customFormat="1" ht="19.5" customHeight="1"/>
    <row r="895" s="22" customFormat="1" ht="19.5" customHeight="1"/>
    <row r="896" s="22" customFormat="1" ht="19.5" customHeight="1"/>
    <row r="897" s="22" customFormat="1" ht="19.5" customHeight="1"/>
    <row r="898" s="22" customFormat="1" ht="19.5" customHeight="1"/>
    <row r="899" s="22" customFormat="1" ht="19.5" customHeight="1"/>
    <row r="900" s="22" customFormat="1" ht="19.5" customHeight="1"/>
    <row r="901" s="22" customFormat="1" ht="19.5" customHeight="1"/>
    <row r="902" s="22" customFormat="1" ht="19.5" customHeight="1"/>
    <row r="903" s="22" customFormat="1" ht="19.5" customHeight="1"/>
    <row r="904" s="22" customFormat="1" ht="19.5" customHeight="1"/>
    <row r="905" s="22" customFormat="1" ht="19.5" customHeight="1"/>
    <row r="906" s="22" customFormat="1" ht="19.5" customHeight="1"/>
    <row r="907" s="22" customFormat="1" ht="19.5" customHeight="1"/>
    <row r="908" s="22" customFormat="1" ht="19.5" customHeight="1"/>
    <row r="909" s="22" customFormat="1" ht="19.5" customHeight="1"/>
    <row r="910" s="22" customFormat="1" ht="19.5" customHeight="1"/>
    <row r="911" s="22" customFormat="1" ht="19.5" customHeight="1"/>
    <row r="912" s="22" customFormat="1" ht="19.5" customHeight="1"/>
    <row r="913" s="22" customFormat="1" ht="19.5" customHeight="1"/>
    <row r="914" s="22" customFormat="1" ht="19.5" customHeight="1"/>
    <row r="915" s="22" customFormat="1" ht="19.5" customHeight="1"/>
    <row r="916" s="22" customFormat="1" ht="19.5" customHeight="1"/>
    <row r="917" s="22" customFormat="1" ht="19.5" customHeight="1"/>
    <row r="918" s="22" customFormat="1" ht="19.5" customHeight="1"/>
    <row r="919" s="22" customFormat="1" ht="19.5" customHeight="1"/>
    <row r="920" s="22" customFormat="1" ht="19.5" customHeight="1"/>
    <row r="921" s="22" customFormat="1" ht="19.5" customHeight="1"/>
    <row r="922" s="22" customFormat="1" ht="19.5" customHeight="1"/>
    <row r="923" s="22" customFormat="1" ht="19.5" customHeight="1"/>
    <row r="924" s="22" customFormat="1" ht="19.5" customHeight="1"/>
    <row r="925" s="22" customFormat="1" ht="19.5" customHeight="1"/>
    <row r="926" s="22" customFormat="1" ht="19.5" customHeight="1"/>
    <row r="927" s="22" customFormat="1" ht="19.5" customHeight="1"/>
    <row r="928" s="22" customFormat="1" ht="19.5" customHeight="1"/>
    <row r="929" s="22" customFormat="1" ht="19.5" customHeight="1"/>
    <row r="930" s="22" customFormat="1" ht="19.5" customHeight="1"/>
    <row r="931" s="22" customFormat="1" ht="19.5" customHeight="1"/>
    <row r="932" s="22" customFormat="1" ht="19.5" customHeight="1"/>
    <row r="933" s="22" customFormat="1" ht="19.5" customHeight="1"/>
    <row r="934" s="22" customFormat="1" ht="19.5" customHeight="1"/>
    <row r="935" s="22" customFormat="1" ht="19.5" customHeight="1"/>
    <row r="936" s="22" customFormat="1" ht="19.5" customHeight="1"/>
    <row r="937" s="22" customFormat="1" ht="19.5" customHeight="1"/>
    <row r="938" s="22" customFormat="1" ht="19.5" customHeight="1"/>
    <row r="939" s="22" customFormat="1" ht="19.5" customHeight="1"/>
    <row r="940" s="22" customFormat="1" ht="19.5" customHeight="1"/>
    <row r="941" s="22" customFormat="1" ht="19.5" customHeight="1"/>
    <row r="942" s="22" customFormat="1" ht="19.5" customHeight="1"/>
    <row r="943" s="22" customFormat="1" ht="19.5" customHeight="1"/>
    <row r="944" s="22" customFormat="1" ht="19.5" customHeight="1"/>
    <row r="945" s="22" customFormat="1" ht="19.5" customHeight="1"/>
    <row r="946" s="22" customFormat="1" ht="19.5" customHeight="1"/>
    <row r="947" s="22" customFormat="1" ht="19.5" customHeight="1"/>
    <row r="948" s="22" customFormat="1" ht="19.5" customHeight="1"/>
    <row r="949" s="22" customFormat="1" ht="19.5" customHeight="1"/>
    <row r="950" s="22" customFormat="1" ht="19.5" customHeight="1"/>
    <row r="951" s="22" customFormat="1" ht="19.5" customHeight="1"/>
    <row r="952" s="22" customFormat="1" ht="19.5" customHeight="1"/>
    <row r="953" s="22" customFormat="1" ht="19.5" customHeight="1"/>
    <row r="954" s="22" customFormat="1" ht="19.5" customHeight="1"/>
    <row r="955" s="22" customFormat="1" ht="19.5" customHeight="1"/>
    <row r="956" s="22" customFormat="1" ht="19.5" customHeight="1"/>
    <row r="957" s="22" customFormat="1" ht="19.5" customHeight="1"/>
    <row r="958" s="22" customFormat="1" ht="19.5" customHeight="1"/>
    <row r="959" s="22" customFormat="1" ht="19.5" customHeight="1"/>
    <row r="960" s="22" customFormat="1" ht="19.5" customHeight="1"/>
    <row r="961" s="22" customFormat="1" ht="19.5" customHeight="1"/>
    <row r="962" s="22" customFormat="1" ht="19.5" customHeight="1"/>
    <row r="963" s="22" customFormat="1" ht="19.5" customHeight="1"/>
    <row r="964" s="22" customFormat="1" ht="19.5" customHeight="1"/>
    <row r="965" s="22" customFormat="1" ht="19.5" customHeight="1"/>
    <row r="966" s="22" customFormat="1" ht="19.5" customHeight="1"/>
    <row r="967" s="22" customFormat="1" ht="19.5" customHeight="1"/>
    <row r="968" s="22" customFormat="1" ht="19.5" customHeight="1"/>
    <row r="969" s="22" customFormat="1" ht="19.5" customHeight="1"/>
    <row r="970" s="22" customFormat="1" ht="19.5" customHeight="1"/>
    <row r="971" s="22" customFormat="1" ht="19.5" customHeight="1"/>
    <row r="972" s="22" customFormat="1" ht="19.5" customHeight="1"/>
    <row r="973" s="22" customFormat="1" ht="19.5" customHeight="1"/>
    <row r="974" s="22" customFormat="1" ht="19.5" customHeight="1"/>
    <row r="975" s="22" customFormat="1" ht="19.5" customHeight="1"/>
    <row r="976" s="22" customFormat="1" ht="19.5" customHeight="1"/>
    <row r="977" s="22" customFormat="1" ht="19.5" customHeight="1"/>
    <row r="978" s="22" customFormat="1" ht="19.5" customHeight="1"/>
    <row r="979" s="22" customFormat="1" ht="19.5" customHeight="1"/>
    <row r="980" s="22" customFormat="1" ht="19.5" customHeight="1"/>
    <row r="981" s="22" customFormat="1" ht="19.5" customHeight="1"/>
    <row r="982" s="22" customFormat="1" ht="19.5" customHeight="1"/>
    <row r="983" s="22" customFormat="1" ht="19.5" customHeight="1"/>
    <row r="984" s="22" customFormat="1" ht="19.5" customHeight="1"/>
    <row r="985" s="22" customFormat="1" ht="19.5" customHeight="1"/>
    <row r="986" s="22" customFormat="1" ht="19.5" customHeight="1"/>
    <row r="987" s="22" customFormat="1" ht="19.5" customHeight="1"/>
    <row r="988" s="22" customFormat="1" ht="19.5" customHeight="1"/>
    <row r="989" s="22" customFormat="1" ht="19.5" customHeight="1"/>
    <row r="990" s="22" customFormat="1" ht="19.5" customHeight="1"/>
    <row r="991" s="22" customFormat="1" ht="19.5" customHeight="1"/>
    <row r="992" s="22" customFormat="1" ht="19.5" customHeight="1"/>
    <row r="993" s="22" customFormat="1" ht="19.5" customHeight="1"/>
    <row r="994" s="22" customFormat="1" ht="19.5" customHeight="1"/>
    <row r="995" s="22" customFormat="1" ht="19.5" customHeight="1"/>
    <row r="996" s="22" customFormat="1" ht="19.5" customHeight="1"/>
    <row r="997" s="22" customFormat="1" ht="19.5" customHeight="1"/>
    <row r="998" s="22" customFormat="1" ht="19.5" customHeight="1"/>
    <row r="999" s="22" customFormat="1" ht="19.5" customHeight="1"/>
    <row r="1000" s="22" customFormat="1" ht="19.5" customHeight="1"/>
    <row r="1001" s="22" customFormat="1" ht="19.5" customHeight="1"/>
    <row r="1002" s="22" customFormat="1" ht="19.5" customHeight="1"/>
    <row r="1003" s="22" customFormat="1" ht="19.5" customHeight="1"/>
    <row r="1004" s="22" customFormat="1" ht="19.5" customHeight="1"/>
    <row r="1005" s="22" customFormat="1" ht="19.5" customHeight="1"/>
  </sheetData>
  <sheetProtection/>
  <mergeCells count="1">
    <mergeCell ref="A2:E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5"/>
  </sheetPr>
  <dimension ref="A1:HX11"/>
  <sheetViews>
    <sheetView workbookViewId="0" topLeftCell="A1">
      <selection activeCell="A1" sqref="A1"/>
    </sheetView>
  </sheetViews>
  <sheetFormatPr defaultColWidth="8.75390625" defaultRowHeight="19.5" customHeight="1"/>
  <cols>
    <col min="1" max="1" width="36.875" style="5" customWidth="1"/>
    <col min="2" max="2" width="11.625" style="5" customWidth="1"/>
    <col min="3" max="3" width="11.625" style="6" customWidth="1"/>
    <col min="4" max="4" width="11.625" style="5" customWidth="1"/>
    <col min="5" max="6" width="9.00390625" style="5" bestFit="1" customWidth="1"/>
    <col min="7" max="7" width="10.50390625" style="5" bestFit="1" customWidth="1"/>
    <col min="8" max="33" width="9.00390625" style="5" bestFit="1" customWidth="1"/>
    <col min="34" max="16384" width="8.75390625" style="5" customWidth="1"/>
  </cols>
  <sheetData>
    <row r="1" spans="1:232" s="1" customFormat="1" ht="19.5" customHeight="1">
      <c r="A1" s="7" t="s">
        <v>930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</row>
    <row r="2" spans="1:4" s="2" customFormat="1" ht="48.75" customHeight="1">
      <c r="A2" s="11" t="s">
        <v>931</v>
      </c>
      <c r="B2" s="11"/>
      <c r="C2" s="11"/>
      <c r="D2" s="11"/>
    </row>
    <row r="3" spans="1:4" s="4" customFormat="1" ht="38.25" customHeight="1">
      <c r="A3" s="3"/>
      <c r="B3" s="3"/>
      <c r="C3" s="3"/>
      <c r="D3" s="18" t="s">
        <v>2</v>
      </c>
    </row>
    <row r="4" spans="1:4" s="4" customFormat="1" ht="38.25" customHeight="1">
      <c r="A4" s="12" t="s">
        <v>3</v>
      </c>
      <c r="B4" s="12" t="s">
        <v>851</v>
      </c>
      <c r="C4" s="12" t="s">
        <v>932</v>
      </c>
      <c r="D4" s="12" t="s">
        <v>933</v>
      </c>
    </row>
    <row r="5" spans="1:4" s="4" customFormat="1" ht="38.25" customHeight="1">
      <c r="A5" s="13" t="s">
        <v>880</v>
      </c>
      <c r="B5" s="12"/>
      <c r="C5" s="12"/>
      <c r="D5" s="15"/>
    </row>
    <row r="6" spans="1:4" s="4" customFormat="1" ht="38.25" customHeight="1">
      <c r="A6" s="15" t="s">
        <v>830</v>
      </c>
      <c r="B6" s="19">
        <v>333449</v>
      </c>
      <c r="C6" s="19">
        <v>354387</v>
      </c>
      <c r="D6" s="17">
        <f aca="true" t="shared" si="0" ref="D6:D11">C6/B6*100</f>
        <v>106.3</v>
      </c>
    </row>
    <row r="7" spans="1:4" s="4" customFormat="1" ht="38.25" customHeight="1">
      <c r="A7" s="15" t="s">
        <v>869</v>
      </c>
      <c r="B7" s="19">
        <v>297332</v>
      </c>
      <c r="C7" s="19">
        <v>297863</v>
      </c>
      <c r="D7" s="17">
        <f t="shared" si="0"/>
        <v>100.2</v>
      </c>
    </row>
    <row r="8" spans="1:4" s="4" customFormat="1" ht="38.25" customHeight="1">
      <c r="A8" s="15" t="s">
        <v>834</v>
      </c>
      <c r="B8" s="19">
        <v>399052</v>
      </c>
      <c r="C8" s="19">
        <v>420419</v>
      </c>
      <c r="D8" s="17">
        <f t="shared" si="0"/>
        <v>105.4</v>
      </c>
    </row>
    <row r="9" spans="1:4" s="4" customFormat="1" ht="38.25" customHeight="1">
      <c r="A9" s="15" t="s">
        <v>836</v>
      </c>
      <c r="B9" s="19">
        <v>7649</v>
      </c>
      <c r="C9" s="19">
        <v>8184</v>
      </c>
      <c r="D9" s="17">
        <f t="shared" si="0"/>
        <v>107</v>
      </c>
    </row>
    <row r="10" spans="1:4" s="4" customFormat="1" ht="38.25" customHeight="1">
      <c r="A10" s="15" t="s">
        <v>838</v>
      </c>
      <c r="B10" s="19"/>
      <c r="C10" s="19"/>
      <c r="D10" s="17"/>
    </row>
    <row r="11" spans="1:4" s="4" customFormat="1" ht="38.25" customHeight="1">
      <c r="A11" s="15" t="s">
        <v>650</v>
      </c>
      <c r="B11" s="19">
        <f>SUM(B6:B10)</f>
        <v>1037482</v>
      </c>
      <c r="C11" s="19">
        <f>SUM(C6:C10)</f>
        <v>1080853</v>
      </c>
      <c r="D11" s="17">
        <f t="shared" si="0"/>
        <v>104.2</v>
      </c>
    </row>
    <row r="12" s="4" customFormat="1" ht="19.5" customHeight="1"/>
    <row r="13" s="4" customFormat="1" ht="19.5" customHeight="1"/>
    <row r="14" s="4" customFormat="1" ht="19.5" customHeight="1"/>
    <row r="15" s="4" customFormat="1" ht="19.5" customHeight="1"/>
    <row r="16" s="4" customFormat="1" ht="19.5" customHeight="1"/>
    <row r="17" s="4" customFormat="1" ht="19.5" customHeight="1"/>
    <row r="18" s="4" customFormat="1" ht="19.5" customHeight="1"/>
    <row r="19" s="4" customFormat="1" ht="19.5" customHeight="1"/>
    <row r="20" s="4" customFormat="1" ht="19.5" customHeight="1"/>
    <row r="21" s="4" customFormat="1" ht="19.5" customHeight="1"/>
    <row r="22" s="4" customFormat="1" ht="19.5" customHeight="1"/>
    <row r="23" s="4" customFormat="1" ht="19.5" customHeight="1"/>
    <row r="24" s="4" customFormat="1" ht="19.5" customHeight="1"/>
    <row r="25" s="4" customFormat="1" ht="19.5" customHeight="1"/>
    <row r="26" s="4" customFormat="1" ht="19.5" customHeight="1"/>
    <row r="27" s="4" customFormat="1" ht="19.5" customHeight="1"/>
    <row r="28" s="4" customFormat="1" ht="19.5" customHeight="1"/>
    <row r="29" s="4" customFormat="1" ht="19.5" customHeight="1"/>
    <row r="30" s="4" customFormat="1" ht="19.5" customHeight="1"/>
    <row r="31" s="4" customFormat="1" ht="19.5" customHeight="1"/>
    <row r="32" s="4" customFormat="1" ht="19.5" customHeight="1"/>
    <row r="33" s="4" customFormat="1" ht="19.5" customHeight="1"/>
    <row r="34" s="4" customFormat="1" ht="19.5" customHeight="1"/>
    <row r="35" s="4" customFormat="1" ht="19.5" customHeight="1"/>
    <row r="36" s="4" customFormat="1" ht="19.5" customHeight="1"/>
    <row r="37" s="4" customFormat="1" ht="19.5" customHeight="1"/>
    <row r="38" s="4" customFormat="1" ht="19.5" customHeight="1"/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  <row r="233" s="4" customFormat="1" ht="19.5" customHeight="1"/>
    <row r="234" s="4" customFormat="1" ht="19.5" customHeight="1"/>
    <row r="235" s="4" customFormat="1" ht="19.5" customHeight="1"/>
    <row r="236" s="4" customFormat="1" ht="19.5" customHeight="1"/>
    <row r="237" s="4" customFormat="1" ht="19.5" customHeight="1"/>
    <row r="238" s="4" customFormat="1" ht="19.5" customHeight="1"/>
    <row r="239" s="4" customFormat="1" ht="19.5" customHeight="1"/>
    <row r="240" s="4" customFormat="1" ht="19.5" customHeight="1"/>
    <row r="241" s="4" customFormat="1" ht="19.5" customHeight="1"/>
    <row r="242" s="4" customFormat="1" ht="19.5" customHeight="1"/>
    <row r="243" s="4" customFormat="1" ht="19.5" customHeight="1"/>
    <row r="244" s="4" customFormat="1" ht="19.5" customHeight="1"/>
    <row r="245" s="4" customFormat="1" ht="19.5" customHeight="1"/>
    <row r="246" s="4" customFormat="1" ht="19.5" customHeight="1"/>
    <row r="247" s="4" customFormat="1" ht="19.5" customHeight="1"/>
    <row r="248" s="4" customFormat="1" ht="19.5" customHeight="1"/>
    <row r="249" s="4" customFormat="1" ht="19.5" customHeight="1"/>
    <row r="250" s="4" customFormat="1" ht="19.5" customHeight="1"/>
    <row r="251" s="4" customFormat="1" ht="19.5" customHeight="1"/>
    <row r="252" s="4" customFormat="1" ht="19.5" customHeight="1"/>
    <row r="253" s="4" customFormat="1" ht="19.5" customHeight="1"/>
    <row r="254" s="4" customFormat="1" ht="19.5" customHeight="1"/>
    <row r="255" s="4" customFormat="1" ht="19.5" customHeight="1"/>
    <row r="256" s="4" customFormat="1" ht="19.5" customHeight="1"/>
    <row r="257" s="4" customFormat="1" ht="19.5" customHeight="1"/>
    <row r="258" s="4" customFormat="1" ht="19.5" customHeight="1"/>
    <row r="259" s="4" customFormat="1" ht="19.5" customHeight="1"/>
    <row r="260" s="4" customFormat="1" ht="19.5" customHeight="1"/>
    <row r="261" s="4" customFormat="1" ht="19.5" customHeight="1"/>
    <row r="262" s="4" customFormat="1" ht="19.5" customHeight="1"/>
    <row r="263" s="4" customFormat="1" ht="19.5" customHeight="1"/>
    <row r="264" s="4" customFormat="1" ht="19.5" customHeight="1"/>
    <row r="265" s="4" customFormat="1" ht="19.5" customHeight="1"/>
    <row r="266" s="4" customFormat="1" ht="19.5" customHeight="1"/>
    <row r="267" s="4" customFormat="1" ht="19.5" customHeight="1"/>
    <row r="268" s="4" customFormat="1" ht="19.5" customHeight="1"/>
    <row r="269" s="4" customFormat="1" ht="19.5" customHeight="1"/>
    <row r="270" s="4" customFormat="1" ht="19.5" customHeight="1"/>
    <row r="271" s="4" customFormat="1" ht="19.5" customHeight="1"/>
    <row r="272" s="4" customFormat="1" ht="19.5" customHeight="1"/>
    <row r="273" s="4" customFormat="1" ht="19.5" customHeight="1"/>
    <row r="274" s="4" customFormat="1" ht="19.5" customHeight="1"/>
    <row r="275" s="4" customFormat="1" ht="19.5" customHeight="1"/>
    <row r="276" s="4" customFormat="1" ht="19.5" customHeight="1"/>
    <row r="277" s="4" customFormat="1" ht="19.5" customHeight="1"/>
    <row r="278" s="4" customFormat="1" ht="19.5" customHeight="1"/>
    <row r="279" s="4" customFormat="1" ht="19.5" customHeight="1"/>
    <row r="280" s="4" customFormat="1" ht="19.5" customHeight="1"/>
    <row r="281" s="4" customFormat="1" ht="19.5" customHeight="1"/>
    <row r="282" s="4" customFormat="1" ht="19.5" customHeight="1"/>
    <row r="283" s="4" customFormat="1" ht="19.5" customHeight="1"/>
    <row r="284" s="4" customFormat="1" ht="19.5" customHeight="1"/>
    <row r="285" s="4" customFormat="1" ht="19.5" customHeight="1"/>
    <row r="286" s="4" customFormat="1" ht="19.5" customHeight="1"/>
    <row r="287" s="4" customFormat="1" ht="19.5" customHeight="1"/>
    <row r="288" s="4" customFormat="1" ht="19.5" customHeight="1"/>
    <row r="289" s="4" customFormat="1" ht="19.5" customHeight="1"/>
    <row r="290" s="4" customFormat="1" ht="19.5" customHeight="1"/>
    <row r="291" s="4" customFormat="1" ht="19.5" customHeight="1"/>
    <row r="292" s="4" customFormat="1" ht="19.5" customHeight="1"/>
    <row r="293" s="4" customFormat="1" ht="19.5" customHeight="1"/>
    <row r="294" s="4" customFormat="1" ht="19.5" customHeight="1"/>
    <row r="295" s="4" customFormat="1" ht="19.5" customHeight="1"/>
    <row r="296" s="4" customFormat="1" ht="19.5" customHeight="1"/>
    <row r="297" s="4" customFormat="1" ht="19.5" customHeight="1"/>
    <row r="298" s="4" customFormat="1" ht="19.5" customHeight="1"/>
    <row r="299" s="4" customFormat="1" ht="19.5" customHeight="1"/>
    <row r="300" s="4" customFormat="1" ht="19.5" customHeight="1"/>
    <row r="301" s="4" customFormat="1" ht="19.5" customHeight="1"/>
    <row r="302" s="4" customFormat="1" ht="19.5" customHeight="1"/>
    <row r="303" s="4" customFormat="1" ht="19.5" customHeight="1"/>
    <row r="304" s="4" customFormat="1" ht="19.5" customHeight="1"/>
    <row r="305" s="4" customFormat="1" ht="19.5" customHeight="1"/>
    <row r="306" s="4" customFormat="1" ht="19.5" customHeight="1"/>
    <row r="307" s="4" customFormat="1" ht="19.5" customHeight="1"/>
    <row r="308" s="4" customFormat="1" ht="19.5" customHeight="1"/>
    <row r="309" s="4" customFormat="1" ht="19.5" customHeight="1"/>
    <row r="310" s="4" customFormat="1" ht="19.5" customHeight="1"/>
    <row r="311" s="4" customFormat="1" ht="19.5" customHeight="1"/>
    <row r="312" s="4" customFormat="1" ht="19.5" customHeight="1"/>
    <row r="313" s="4" customFormat="1" ht="19.5" customHeight="1"/>
    <row r="314" s="4" customFormat="1" ht="19.5" customHeight="1"/>
    <row r="315" s="4" customFormat="1" ht="19.5" customHeight="1"/>
    <row r="316" s="4" customFormat="1" ht="19.5" customHeight="1"/>
    <row r="317" s="4" customFormat="1" ht="19.5" customHeight="1"/>
    <row r="318" s="4" customFormat="1" ht="19.5" customHeight="1"/>
    <row r="319" s="4" customFormat="1" ht="19.5" customHeight="1"/>
    <row r="320" s="4" customFormat="1" ht="19.5" customHeight="1"/>
    <row r="321" s="4" customFormat="1" ht="19.5" customHeight="1"/>
    <row r="322" s="4" customFormat="1" ht="19.5" customHeight="1"/>
    <row r="323" s="4" customFormat="1" ht="19.5" customHeight="1"/>
    <row r="324" s="4" customFormat="1" ht="19.5" customHeight="1"/>
    <row r="325" s="4" customFormat="1" ht="19.5" customHeight="1"/>
    <row r="326" s="4" customFormat="1" ht="19.5" customHeight="1"/>
    <row r="327" s="4" customFormat="1" ht="19.5" customHeight="1"/>
    <row r="328" s="4" customFormat="1" ht="19.5" customHeight="1"/>
    <row r="329" s="4" customFormat="1" ht="19.5" customHeight="1"/>
    <row r="330" s="4" customFormat="1" ht="19.5" customHeight="1"/>
    <row r="331" s="4" customFormat="1" ht="19.5" customHeight="1"/>
    <row r="332" s="4" customFormat="1" ht="19.5" customHeight="1"/>
    <row r="333" s="4" customFormat="1" ht="19.5" customHeight="1"/>
    <row r="334" s="4" customFormat="1" ht="19.5" customHeight="1"/>
    <row r="335" s="4" customFormat="1" ht="19.5" customHeight="1"/>
    <row r="336" s="4" customFormat="1" ht="19.5" customHeight="1"/>
    <row r="337" s="4" customFormat="1" ht="19.5" customHeight="1"/>
    <row r="338" s="4" customFormat="1" ht="19.5" customHeight="1"/>
    <row r="339" s="4" customFormat="1" ht="19.5" customHeight="1"/>
    <row r="340" s="4" customFormat="1" ht="19.5" customHeight="1"/>
    <row r="341" s="4" customFormat="1" ht="19.5" customHeight="1"/>
    <row r="342" s="4" customFormat="1" ht="19.5" customHeight="1"/>
    <row r="343" s="4" customFormat="1" ht="19.5" customHeight="1"/>
    <row r="344" s="4" customFormat="1" ht="19.5" customHeight="1"/>
    <row r="345" s="4" customFormat="1" ht="19.5" customHeight="1"/>
    <row r="346" s="4" customFormat="1" ht="19.5" customHeight="1"/>
    <row r="347" s="4" customFormat="1" ht="19.5" customHeight="1"/>
    <row r="348" s="4" customFormat="1" ht="19.5" customHeight="1"/>
    <row r="349" s="4" customFormat="1" ht="19.5" customHeight="1"/>
    <row r="350" s="4" customFormat="1" ht="19.5" customHeight="1"/>
    <row r="351" s="4" customFormat="1" ht="19.5" customHeight="1"/>
    <row r="352" s="4" customFormat="1" ht="19.5" customHeight="1"/>
    <row r="353" s="4" customFormat="1" ht="19.5" customHeight="1"/>
    <row r="354" s="4" customFormat="1" ht="19.5" customHeight="1"/>
    <row r="355" s="4" customFormat="1" ht="19.5" customHeight="1"/>
    <row r="356" s="4" customFormat="1" ht="19.5" customHeight="1"/>
    <row r="357" s="4" customFormat="1" ht="19.5" customHeight="1"/>
    <row r="358" s="4" customFormat="1" ht="19.5" customHeight="1"/>
    <row r="359" s="4" customFormat="1" ht="19.5" customHeight="1"/>
    <row r="360" s="4" customFormat="1" ht="19.5" customHeight="1"/>
    <row r="361" s="4" customFormat="1" ht="19.5" customHeight="1"/>
    <row r="362" s="4" customFormat="1" ht="19.5" customHeight="1"/>
    <row r="363" s="4" customFormat="1" ht="19.5" customHeight="1"/>
    <row r="364" s="4" customFormat="1" ht="19.5" customHeight="1"/>
    <row r="365" s="4" customFormat="1" ht="19.5" customHeight="1"/>
    <row r="366" s="4" customFormat="1" ht="19.5" customHeight="1"/>
    <row r="367" s="4" customFormat="1" ht="19.5" customHeight="1"/>
    <row r="368" s="4" customFormat="1" ht="19.5" customHeight="1"/>
    <row r="369" s="4" customFormat="1" ht="19.5" customHeight="1"/>
    <row r="370" s="4" customFormat="1" ht="19.5" customHeight="1"/>
    <row r="371" s="4" customFormat="1" ht="19.5" customHeight="1"/>
    <row r="372" s="4" customFormat="1" ht="19.5" customHeight="1"/>
    <row r="373" s="4" customFormat="1" ht="19.5" customHeight="1"/>
    <row r="374" s="4" customFormat="1" ht="19.5" customHeight="1"/>
    <row r="375" s="4" customFormat="1" ht="19.5" customHeight="1"/>
    <row r="376" s="4" customFormat="1" ht="19.5" customHeight="1"/>
    <row r="377" s="4" customFormat="1" ht="19.5" customHeight="1"/>
    <row r="378" s="4" customFormat="1" ht="19.5" customHeight="1"/>
    <row r="379" s="4" customFormat="1" ht="19.5" customHeight="1"/>
    <row r="380" s="4" customFormat="1" ht="19.5" customHeight="1"/>
    <row r="381" s="4" customFormat="1" ht="19.5" customHeight="1"/>
    <row r="382" s="4" customFormat="1" ht="19.5" customHeight="1"/>
    <row r="383" s="4" customFormat="1" ht="19.5" customHeight="1"/>
    <row r="384" s="4" customFormat="1" ht="19.5" customHeight="1"/>
    <row r="385" s="4" customFormat="1" ht="19.5" customHeight="1"/>
    <row r="386" s="4" customFormat="1" ht="19.5" customHeight="1"/>
    <row r="387" s="4" customFormat="1" ht="19.5" customHeight="1"/>
    <row r="388" s="4" customFormat="1" ht="19.5" customHeight="1"/>
    <row r="389" s="4" customFormat="1" ht="19.5" customHeight="1"/>
    <row r="390" s="4" customFormat="1" ht="19.5" customHeight="1"/>
    <row r="391" s="4" customFormat="1" ht="19.5" customHeight="1"/>
    <row r="392" s="4" customFormat="1" ht="19.5" customHeight="1"/>
    <row r="393" s="4" customFormat="1" ht="19.5" customHeight="1"/>
    <row r="394" s="4" customFormat="1" ht="19.5" customHeight="1"/>
    <row r="395" s="4" customFormat="1" ht="19.5" customHeight="1"/>
    <row r="396" s="4" customFormat="1" ht="19.5" customHeight="1"/>
    <row r="397" s="4" customFormat="1" ht="19.5" customHeight="1"/>
    <row r="398" s="4" customFormat="1" ht="19.5" customHeight="1"/>
    <row r="399" s="4" customFormat="1" ht="19.5" customHeight="1"/>
    <row r="400" s="4" customFormat="1" ht="19.5" customHeight="1"/>
    <row r="401" s="4" customFormat="1" ht="19.5" customHeight="1"/>
    <row r="402" s="4" customFormat="1" ht="19.5" customHeight="1"/>
    <row r="403" s="4" customFormat="1" ht="19.5" customHeight="1"/>
    <row r="404" s="4" customFormat="1" ht="19.5" customHeight="1"/>
    <row r="405" s="4" customFormat="1" ht="19.5" customHeight="1"/>
    <row r="406" s="4" customFormat="1" ht="19.5" customHeight="1"/>
    <row r="407" s="4" customFormat="1" ht="19.5" customHeight="1"/>
    <row r="408" s="4" customFormat="1" ht="19.5" customHeight="1"/>
    <row r="409" s="4" customFormat="1" ht="19.5" customHeight="1"/>
    <row r="410" s="4" customFormat="1" ht="19.5" customHeight="1"/>
    <row r="411" s="4" customFormat="1" ht="19.5" customHeight="1"/>
    <row r="412" s="4" customFormat="1" ht="19.5" customHeight="1"/>
    <row r="413" s="4" customFormat="1" ht="19.5" customHeight="1"/>
    <row r="414" s="4" customFormat="1" ht="19.5" customHeight="1"/>
    <row r="415" s="4" customFormat="1" ht="19.5" customHeight="1"/>
    <row r="416" s="4" customFormat="1" ht="19.5" customHeight="1"/>
    <row r="417" s="4" customFormat="1" ht="19.5" customHeight="1"/>
    <row r="418" s="4" customFormat="1" ht="19.5" customHeight="1"/>
    <row r="419" s="4" customFormat="1" ht="19.5" customHeight="1"/>
    <row r="420" s="4" customFormat="1" ht="19.5" customHeight="1"/>
    <row r="421" s="4" customFormat="1" ht="19.5" customHeight="1"/>
    <row r="422" s="4" customFormat="1" ht="19.5" customHeight="1"/>
    <row r="423" s="4" customFormat="1" ht="19.5" customHeight="1"/>
    <row r="424" s="4" customFormat="1" ht="19.5" customHeight="1"/>
    <row r="425" s="4" customFormat="1" ht="19.5" customHeight="1"/>
    <row r="426" s="4" customFormat="1" ht="19.5" customHeight="1"/>
    <row r="427" s="4" customFormat="1" ht="19.5" customHeight="1"/>
    <row r="428" s="4" customFormat="1" ht="19.5" customHeight="1"/>
    <row r="429" s="4" customFormat="1" ht="19.5" customHeight="1"/>
    <row r="430" s="4" customFormat="1" ht="19.5" customHeight="1"/>
    <row r="431" s="4" customFormat="1" ht="19.5" customHeight="1"/>
    <row r="432" s="4" customFormat="1" ht="19.5" customHeight="1"/>
    <row r="433" s="4" customFormat="1" ht="19.5" customHeight="1"/>
    <row r="434" s="4" customFormat="1" ht="19.5" customHeight="1"/>
    <row r="435" s="4" customFormat="1" ht="19.5" customHeight="1"/>
    <row r="436" s="4" customFormat="1" ht="19.5" customHeight="1"/>
    <row r="437" s="4" customFormat="1" ht="19.5" customHeight="1"/>
    <row r="438" s="4" customFormat="1" ht="19.5" customHeight="1"/>
    <row r="439" s="4" customFormat="1" ht="19.5" customHeight="1"/>
    <row r="440" s="4" customFormat="1" ht="19.5" customHeight="1"/>
    <row r="441" s="4" customFormat="1" ht="19.5" customHeight="1"/>
    <row r="442" s="4" customFormat="1" ht="19.5" customHeight="1"/>
    <row r="443" s="4" customFormat="1" ht="19.5" customHeight="1"/>
    <row r="444" s="4" customFormat="1" ht="19.5" customHeight="1"/>
    <row r="445" s="4" customFormat="1" ht="19.5" customHeight="1"/>
    <row r="446" s="4" customFormat="1" ht="19.5" customHeight="1"/>
    <row r="447" s="4" customFormat="1" ht="19.5" customHeight="1"/>
    <row r="448" s="4" customFormat="1" ht="19.5" customHeight="1"/>
    <row r="449" s="4" customFormat="1" ht="19.5" customHeight="1"/>
    <row r="450" s="4" customFormat="1" ht="19.5" customHeight="1"/>
    <row r="451" s="4" customFormat="1" ht="19.5" customHeight="1"/>
    <row r="452" s="4" customFormat="1" ht="19.5" customHeight="1"/>
    <row r="453" s="4" customFormat="1" ht="19.5" customHeight="1"/>
    <row r="454" s="4" customFormat="1" ht="19.5" customHeight="1"/>
    <row r="455" s="4" customFormat="1" ht="19.5" customHeight="1"/>
    <row r="456" s="4" customFormat="1" ht="19.5" customHeight="1"/>
    <row r="457" s="4" customFormat="1" ht="19.5" customHeight="1"/>
    <row r="458" s="4" customFormat="1" ht="19.5" customHeight="1"/>
    <row r="459" s="4" customFormat="1" ht="19.5" customHeight="1"/>
    <row r="460" s="4" customFormat="1" ht="19.5" customHeight="1"/>
    <row r="461" s="4" customFormat="1" ht="19.5" customHeight="1"/>
    <row r="462" s="4" customFormat="1" ht="19.5" customHeight="1"/>
    <row r="463" s="4" customFormat="1" ht="19.5" customHeight="1"/>
    <row r="464" s="4" customFormat="1" ht="19.5" customHeight="1"/>
    <row r="465" s="4" customFormat="1" ht="19.5" customHeight="1"/>
    <row r="466" s="4" customFormat="1" ht="19.5" customHeight="1"/>
    <row r="467" s="4" customFormat="1" ht="19.5" customHeight="1"/>
    <row r="468" s="4" customFormat="1" ht="19.5" customHeight="1"/>
    <row r="469" s="4" customFormat="1" ht="19.5" customHeight="1"/>
    <row r="470" s="4" customFormat="1" ht="19.5" customHeight="1"/>
    <row r="471" s="4" customFormat="1" ht="19.5" customHeight="1"/>
    <row r="472" s="4" customFormat="1" ht="19.5" customHeight="1"/>
    <row r="473" s="4" customFormat="1" ht="19.5" customHeight="1"/>
    <row r="474" s="4" customFormat="1" ht="19.5" customHeight="1"/>
    <row r="475" s="4" customFormat="1" ht="19.5" customHeight="1"/>
    <row r="476" s="4" customFormat="1" ht="19.5" customHeight="1"/>
    <row r="477" s="4" customFormat="1" ht="19.5" customHeight="1"/>
    <row r="478" s="4" customFormat="1" ht="19.5" customHeight="1"/>
    <row r="479" s="4" customFormat="1" ht="19.5" customHeight="1"/>
    <row r="480" s="4" customFormat="1" ht="19.5" customHeight="1"/>
    <row r="481" s="4" customFormat="1" ht="19.5" customHeight="1"/>
    <row r="482" s="4" customFormat="1" ht="19.5" customHeight="1"/>
    <row r="483" s="4" customFormat="1" ht="19.5" customHeight="1"/>
    <row r="484" s="4" customFormat="1" ht="19.5" customHeight="1"/>
    <row r="485" s="4" customFormat="1" ht="19.5" customHeight="1"/>
    <row r="486" s="4" customFormat="1" ht="19.5" customHeight="1"/>
    <row r="487" s="4" customFormat="1" ht="19.5" customHeight="1"/>
    <row r="488" s="4" customFormat="1" ht="19.5" customHeight="1"/>
    <row r="489" s="4" customFormat="1" ht="19.5" customHeight="1"/>
    <row r="490" s="4" customFormat="1" ht="19.5" customHeight="1"/>
    <row r="491" s="4" customFormat="1" ht="19.5" customHeight="1"/>
    <row r="492" s="4" customFormat="1" ht="19.5" customHeight="1"/>
    <row r="493" s="4" customFormat="1" ht="19.5" customHeight="1"/>
    <row r="494" s="4" customFormat="1" ht="19.5" customHeight="1"/>
    <row r="495" s="4" customFormat="1" ht="19.5" customHeight="1"/>
    <row r="496" s="4" customFormat="1" ht="19.5" customHeight="1"/>
    <row r="497" s="4" customFormat="1" ht="19.5" customHeight="1"/>
    <row r="498" s="4" customFormat="1" ht="19.5" customHeight="1"/>
    <row r="499" s="4" customFormat="1" ht="19.5" customHeight="1"/>
    <row r="500" s="4" customFormat="1" ht="19.5" customHeight="1"/>
    <row r="501" s="4" customFormat="1" ht="19.5" customHeight="1"/>
    <row r="502" s="4" customFormat="1" ht="19.5" customHeight="1"/>
    <row r="503" s="4" customFormat="1" ht="19.5" customHeight="1"/>
    <row r="504" s="4" customFormat="1" ht="19.5" customHeight="1"/>
    <row r="505" s="4" customFormat="1" ht="19.5" customHeight="1"/>
    <row r="506" s="4" customFormat="1" ht="19.5" customHeight="1"/>
    <row r="507" s="4" customFormat="1" ht="19.5" customHeight="1"/>
    <row r="508" s="4" customFormat="1" ht="19.5" customHeight="1"/>
    <row r="509" s="4" customFormat="1" ht="19.5" customHeight="1"/>
    <row r="510" s="4" customFormat="1" ht="19.5" customHeight="1"/>
    <row r="511" s="4" customFormat="1" ht="19.5" customHeight="1"/>
    <row r="512" s="4" customFormat="1" ht="19.5" customHeight="1"/>
    <row r="513" s="4" customFormat="1" ht="19.5" customHeight="1"/>
    <row r="514" s="4" customFormat="1" ht="19.5" customHeight="1"/>
    <row r="515" s="4" customFormat="1" ht="19.5" customHeight="1"/>
    <row r="516" s="4" customFormat="1" ht="19.5" customHeight="1"/>
    <row r="517" s="4" customFormat="1" ht="19.5" customHeight="1"/>
    <row r="518" s="4" customFormat="1" ht="19.5" customHeight="1"/>
    <row r="519" s="4" customFormat="1" ht="19.5" customHeight="1"/>
    <row r="520" s="4" customFormat="1" ht="19.5" customHeight="1"/>
    <row r="521" s="4" customFormat="1" ht="19.5" customHeight="1"/>
    <row r="522" s="4" customFormat="1" ht="19.5" customHeight="1"/>
    <row r="523" s="4" customFormat="1" ht="19.5" customHeight="1"/>
    <row r="524" s="4" customFormat="1" ht="19.5" customHeight="1"/>
    <row r="525" s="4" customFormat="1" ht="19.5" customHeight="1"/>
    <row r="526" s="4" customFormat="1" ht="19.5" customHeight="1"/>
    <row r="527" s="4" customFormat="1" ht="19.5" customHeight="1"/>
    <row r="528" s="4" customFormat="1" ht="19.5" customHeight="1"/>
    <row r="529" s="4" customFormat="1" ht="19.5" customHeight="1"/>
    <row r="530" s="4" customFormat="1" ht="19.5" customHeight="1"/>
    <row r="531" s="4" customFormat="1" ht="19.5" customHeight="1"/>
    <row r="532" s="4" customFormat="1" ht="19.5" customHeight="1"/>
    <row r="533" s="4" customFormat="1" ht="19.5" customHeight="1"/>
    <row r="534" s="4" customFormat="1" ht="19.5" customHeight="1"/>
    <row r="535" s="4" customFormat="1" ht="19.5" customHeight="1"/>
    <row r="536" s="4" customFormat="1" ht="19.5" customHeight="1"/>
    <row r="537" s="4" customFormat="1" ht="19.5" customHeight="1"/>
    <row r="538" s="4" customFormat="1" ht="19.5" customHeight="1"/>
    <row r="539" s="4" customFormat="1" ht="19.5" customHeight="1"/>
    <row r="540" s="4" customFormat="1" ht="19.5" customHeight="1"/>
    <row r="541" s="4" customFormat="1" ht="19.5" customHeight="1"/>
    <row r="542" s="4" customFormat="1" ht="19.5" customHeight="1"/>
    <row r="543" s="4" customFormat="1" ht="19.5" customHeight="1"/>
    <row r="544" s="4" customFormat="1" ht="19.5" customHeight="1"/>
    <row r="545" s="4" customFormat="1" ht="19.5" customHeight="1"/>
    <row r="546" s="4" customFormat="1" ht="19.5" customHeight="1"/>
    <row r="547" s="4" customFormat="1" ht="19.5" customHeight="1"/>
    <row r="548" s="4" customFormat="1" ht="19.5" customHeight="1"/>
    <row r="549" s="4" customFormat="1" ht="19.5" customHeight="1"/>
    <row r="550" s="4" customFormat="1" ht="19.5" customHeight="1"/>
    <row r="551" s="4" customFormat="1" ht="19.5" customHeight="1"/>
    <row r="552" s="4" customFormat="1" ht="19.5" customHeight="1"/>
    <row r="553" s="4" customFormat="1" ht="19.5" customHeight="1"/>
    <row r="554" s="4" customFormat="1" ht="19.5" customHeight="1"/>
    <row r="555" s="4" customFormat="1" ht="19.5" customHeight="1"/>
    <row r="556" s="4" customFormat="1" ht="19.5" customHeight="1"/>
    <row r="557" s="4" customFormat="1" ht="19.5" customHeight="1"/>
    <row r="558" s="4" customFormat="1" ht="19.5" customHeight="1"/>
    <row r="559" s="4" customFormat="1" ht="19.5" customHeight="1"/>
    <row r="560" s="4" customFormat="1" ht="19.5" customHeight="1"/>
    <row r="561" s="4" customFormat="1" ht="19.5" customHeight="1"/>
    <row r="562" s="4" customFormat="1" ht="19.5" customHeight="1"/>
    <row r="563" s="4" customFormat="1" ht="19.5" customHeight="1"/>
    <row r="564" s="4" customFormat="1" ht="19.5" customHeight="1"/>
    <row r="565" s="4" customFormat="1" ht="19.5" customHeight="1"/>
    <row r="566" s="4" customFormat="1" ht="19.5" customHeight="1"/>
    <row r="567" s="4" customFormat="1" ht="19.5" customHeight="1"/>
    <row r="568" s="4" customFormat="1" ht="19.5" customHeight="1"/>
    <row r="569" s="4" customFormat="1" ht="19.5" customHeight="1"/>
    <row r="570" s="4" customFormat="1" ht="19.5" customHeight="1"/>
    <row r="571" s="4" customFormat="1" ht="19.5" customHeight="1"/>
    <row r="572" s="4" customFormat="1" ht="19.5" customHeight="1"/>
    <row r="573" s="4" customFormat="1" ht="19.5" customHeight="1"/>
    <row r="574" s="4" customFormat="1" ht="19.5" customHeight="1"/>
    <row r="575" s="4" customFormat="1" ht="19.5" customHeight="1"/>
    <row r="576" s="4" customFormat="1" ht="19.5" customHeight="1"/>
    <row r="577" s="4" customFormat="1" ht="19.5" customHeight="1"/>
    <row r="578" s="4" customFormat="1" ht="19.5" customHeight="1"/>
    <row r="579" s="4" customFormat="1" ht="19.5" customHeight="1"/>
    <row r="580" s="4" customFormat="1" ht="19.5" customHeight="1"/>
    <row r="581" s="4" customFormat="1" ht="19.5" customHeight="1"/>
    <row r="582" s="4" customFormat="1" ht="19.5" customHeight="1"/>
    <row r="583" s="4" customFormat="1" ht="19.5" customHeight="1"/>
    <row r="584" s="4" customFormat="1" ht="19.5" customHeight="1"/>
    <row r="585" s="4" customFormat="1" ht="19.5" customHeight="1"/>
    <row r="586" s="4" customFormat="1" ht="19.5" customHeight="1"/>
    <row r="587" s="4" customFormat="1" ht="19.5" customHeight="1"/>
    <row r="588" s="4" customFormat="1" ht="19.5" customHeight="1"/>
    <row r="589" s="4" customFormat="1" ht="19.5" customHeight="1"/>
    <row r="590" s="4" customFormat="1" ht="19.5" customHeight="1"/>
    <row r="591" s="4" customFormat="1" ht="19.5" customHeight="1"/>
    <row r="592" s="4" customFormat="1" ht="19.5" customHeight="1"/>
    <row r="593" s="4" customFormat="1" ht="19.5" customHeight="1"/>
    <row r="594" s="4" customFormat="1" ht="19.5" customHeight="1"/>
    <row r="595" s="4" customFormat="1" ht="19.5" customHeight="1"/>
    <row r="596" s="4" customFormat="1" ht="19.5" customHeight="1"/>
    <row r="597" s="4" customFormat="1" ht="19.5" customHeight="1"/>
    <row r="598" s="4" customFormat="1" ht="19.5" customHeight="1"/>
    <row r="599" s="4" customFormat="1" ht="19.5" customHeight="1"/>
    <row r="600" s="4" customFormat="1" ht="19.5" customHeight="1"/>
    <row r="601" s="4" customFormat="1" ht="19.5" customHeight="1"/>
    <row r="602" s="4" customFormat="1" ht="19.5" customHeight="1"/>
    <row r="603" s="4" customFormat="1" ht="19.5" customHeight="1"/>
    <row r="604" s="4" customFormat="1" ht="19.5" customHeight="1"/>
    <row r="605" s="4" customFormat="1" ht="19.5" customHeight="1"/>
    <row r="606" s="4" customFormat="1" ht="19.5" customHeight="1"/>
    <row r="607" s="4" customFormat="1" ht="19.5" customHeight="1"/>
    <row r="608" s="4" customFormat="1" ht="19.5" customHeight="1"/>
    <row r="609" s="4" customFormat="1" ht="19.5" customHeight="1"/>
    <row r="610" s="4" customFormat="1" ht="19.5" customHeight="1"/>
    <row r="611" s="4" customFormat="1" ht="19.5" customHeight="1"/>
    <row r="612" s="4" customFormat="1" ht="19.5" customHeight="1"/>
    <row r="613" s="4" customFormat="1" ht="19.5" customHeight="1"/>
    <row r="614" s="4" customFormat="1" ht="19.5" customHeight="1"/>
    <row r="615" s="4" customFormat="1" ht="19.5" customHeight="1"/>
    <row r="616" s="4" customFormat="1" ht="19.5" customHeight="1"/>
    <row r="617" s="4" customFormat="1" ht="19.5" customHeight="1"/>
    <row r="618" s="4" customFormat="1" ht="19.5" customHeight="1"/>
    <row r="619" s="4" customFormat="1" ht="19.5" customHeight="1"/>
    <row r="620" s="4" customFormat="1" ht="19.5" customHeight="1"/>
    <row r="621" s="4" customFormat="1" ht="19.5" customHeight="1"/>
    <row r="622" s="4" customFormat="1" ht="19.5" customHeight="1"/>
    <row r="623" s="4" customFormat="1" ht="19.5" customHeight="1"/>
    <row r="624" s="4" customFormat="1" ht="19.5" customHeight="1"/>
    <row r="625" s="4" customFormat="1" ht="19.5" customHeight="1"/>
    <row r="626" s="4" customFormat="1" ht="19.5" customHeight="1"/>
    <row r="627" s="4" customFormat="1" ht="19.5" customHeight="1"/>
    <row r="628" s="4" customFormat="1" ht="19.5" customHeight="1"/>
    <row r="629" s="4" customFormat="1" ht="19.5" customHeight="1"/>
    <row r="630" s="4" customFormat="1" ht="19.5" customHeight="1"/>
    <row r="631" s="4" customFormat="1" ht="19.5" customHeight="1"/>
    <row r="632" s="4" customFormat="1" ht="19.5" customHeight="1"/>
    <row r="633" s="4" customFormat="1" ht="19.5" customHeight="1"/>
    <row r="634" s="4" customFormat="1" ht="19.5" customHeight="1"/>
    <row r="635" s="4" customFormat="1" ht="19.5" customHeight="1"/>
    <row r="636" s="4" customFormat="1" ht="19.5" customHeight="1"/>
    <row r="637" s="4" customFormat="1" ht="19.5" customHeight="1"/>
    <row r="638" s="4" customFormat="1" ht="19.5" customHeight="1"/>
    <row r="639" s="4" customFormat="1" ht="19.5" customHeight="1"/>
    <row r="640" s="4" customFormat="1" ht="19.5" customHeight="1"/>
    <row r="641" s="4" customFormat="1" ht="19.5" customHeight="1"/>
    <row r="642" s="4" customFormat="1" ht="19.5" customHeight="1"/>
    <row r="643" s="4" customFormat="1" ht="19.5" customHeight="1"/>
    <row r="644" s="4" customFormat="1" ht="19.5" customHeight="1"/>
    <row r="645" s="4" customFormat="1" ht="19.5" customHeight="1"/>
    <row r="646" s="4" customFormat="1" ht="19.5" customHeight="1"/>
    <row r="647" s="4" customFormat="1" ht="19.5" customHeight="1"/>
    <row r="648" s="4" customFormat="1" ht="19.5" customHeight="1"/>
    <row r="649" s="4" customFormat="1" ht="19.5" customHeight="1"/>
    <row r="650" s="4" customFormat="1" ht="19.5" customHeight="1"/>
    <row r="651" s="4" customFormat="1" ht="19.5" customHeight="1"/>
    <row r="652" s="4" customFormat="1" ht="19.5" customHeight="1"/>
    <row r="653" s="4" customFormat="1" ht="19.5" customHeight="1"/>
    <row r="654" s="4" customFormat="1" ht="19.5" customHeight="1"/>
    <row r="655" s="4" customFormat="1" ht="19.5" customHeight="1"/>
    <row r="656" s="4" customFormat="1" ht="19.5" customHeight="1"/>
    <row r="657" s="4" customFormat="1" ht="19.5" customHeight="1"/>
    <row r="658" s="4" customFormat="1" ht="19.5" customHeight="1"/>
    <row r="659" s="4" customFormat="1" ht="19.5" customHeight="1"/>
    <row r="660" s="4" customFormat="1" ht="19.5" customHeight="1"/>
    <row r="661" s="4" customFormat="1" ht="19.5" customHeight="1"/>
    <row r="662" s="4" customFormat="1" ht="19.5" customHeight="1"/>
    <row r="663" s="4" customFormat="1" ht="19.5" customHeight="1"/>
    <row r="664" s="4" customFormat="1" ht="19.5" customHeight="1"/>
    <row r="665" s="4" customFormat="1" ht="19.5" customHeight="1"/>
    <row r="666" s="4" customFormat="1" ht="19.5" customHeight="1"/>
    <row r="667" s="4" customFormat="1" ht="19.5" customHeight="1"/>
    <row r="668" s="4" customFormat="1" ht="19.5" customHeight="1"/>
    <row r="669" s="4" customFormat="1" ht="19.5" customHeight="1"/>
    <row r="670" s="4" customFormat="1" ht="19.5" customHeight="1"/>
    <row r="671" s="4" customFormat="1" ht="19.5" customHeight="1"/>
    <row r="672" s="4" customFormat="1" ht="19.5" customHeight="1"/>
    <row r="673" s="4" customFormat="1" ht="19.5" customHeight="1"/>
    <row r="674" s="4" customFormat="1" ht="19.5" customHeight="1"/>
    <row r="675" s="4" customFormat="1" ht="19.5" customHeight="1"/>
    <row r="676" s="4" customFormat="1" ht="19.5" customHeight="1"/>
    <row r="677" s="4" customFormat="1" ht="19.5" customHeight="1"/>
    <row r="678" s="4" customFormat="1" ht="19.5" customHeight="1"/>
    <row r="679" s="4" customFormat="1" ht="19.5" customHeight="1"/>
    <row r="680" s="4" customFormat="1" ht="19.5" customHeight="1"/>
    <row r="681" s="4" customFormat="1" ht="19.5" customHeight="1"/>
    <row r="682" s="4" customFormat="1" ht="19.5" customHeight="1"/>
    <row r="683" s="4" customFormat="1" ht="19.5" customHeight="1"/>
    <row r="684" s="4" customFormat="1" ht="19.5" customHeight="1"/>
    <row r="685" s="4" customFormat="1" ht="19.5" customHeight="1"/>
    <row r="686" s="4" customFormat="1" ht="19.5" customHeight="1"/>
    <row r="687" s="4" customFormat="1" ht="19.5" customHeight="1"/>
    <row r="688" s="4" customFormat="1" ht="19.5" customHeight="1"/>
    <row r="689" s="4" customFormat="1" ht="19.5" customHeight="1"/>
    <row r="690" s="4" customFormat="1" ht="19.5" customHeight="1"/>
    <row r="691" s="4" customFormat="1" ht="19.5" customHeight="1"/>
    <row r="692" s="4" customFormat="1" ht="19.5" customHeight="1"/>
    <row r="693" s="4" customFormat="1" ht="19.5" customHeight="1"/>
    <row r="694" s="4" customFormat="1" ht="19.5" customHeight="1"/>
    <row r="695" s="4" customFormat="1" ht="19.5" customHeight="1"/>
    <row r="696" s="4" customFormat="1" ht="19.5" customHeight="1"/>
    <row r="697" s="4" customFormat="1" ht="19.5" customHeight="1"/>
    <row r="698" s="4" customFormat="1" ht="19.5" customHeight="1"/>
    <row r="699" s="4" customFormat="1" ht="19.5" customHeight="1"/>
    <row r="700" s="4" customFormat="1" ht="19.5" customHeight="1"/>
    <row r="701" s="4" customFormat="1" ht="19.5" customHeight="1"/>
    <row r="702" s="4" customFormat="1" ht="19.5" customHeight="1"/>
    <row r="703" s="4" customFormat="1" ht="19.5" customHeight="1"/>
    <row r="704" s="4" customFormat="1" ht="19.5" customHeight="1"/>
    <row r="705" s="4" customFormat="1" ht="19.5" customHeight="1"/>
    <row r="706" s="4" customFormat="1" ht="19.5" customHeight="1"/>
    <row r="707" s="4" customFormat="1" ht="19.5" customHeight="1"/>
    <row r="708" s="4" customFormat="1" ht="19.5" customHeight="1"/>
    <row r="709" s="4" customFormat="1" ht="19.5" customHeight="1"/>
    <row r="710" s="4" customFormat="1" ht="19.5" customHeight="1"/>
    <row r="711" s="4" customFormat="1" ht="19.5" customHeight="1"/>
    <row r="712" s="4" customFormat="1" ht="19.5" customHeight="1"/>
    <row r="713" s="4" customFormat="1" ht="19.5" customHeight="1"/>
    <row r="714" s="4" customFormat="1" ht="19.5" customHeight="1"/>
    <row r="715" s="4" customFormat="1" ht="19.5" customHeight="1"/>
    <row r="716" s="4" customFormat="1" ht="19.5" customHeight="1"/>
    <row r="717" s="4" customFormat="1" ht="19.5" customHeight="1"/>
    <row r="718" s="4" customFormat="1" ht="19.5" customHeight="1"/>
    <row r="719" s="4" customFormat="1" ht="19.5" customHeight="1"/>
    <row r="720" s="4" customFormat="1" ht="19.5" customHeight="1"/>
    <row r="721" s="4" customFormat="1" ht="19.5" customHeight="1"/>
    <row r="722" s="4" customFormat="1" ht="19.5" customHeight="1"/>
    <row r="723" s="4" customFormat="1" ht="19.5" customHeight="1"/>
    <row r="724" s="4" customFormat="1" ht="19.5" customHeight="1"/>
    <row r="725" s="4" customFormat="1" ht="19.5" customHeight="1"/>
    <row r="726" s="4" customFormat="1" ht="19.5" customHeight="1"/>
    <row r="727" s="4" customFormat="1" ht="19.5" customHeight="1"/>
    <row r="728" s="4" customFormat="1" ht="19.5" customHeight="1"/>
    <row r="729" s="4" customFormat="1" ht="19.5" customHeight="1"/>
    <row r="730" s="4" customFormat="1" ht="19.5" customHeight="1"/>
    <row r="731" s="4" customFormat="1" ht="19.5" customHeight="1"/>
    <row r="732" s="4" customFormat="1" ht="19.5" customHeight="1"/>
    <row r="733" s="4" customFormat="1" ht="19.5" customHeight="1"/>
    <row r="734" s="4" customFormat="1" ht="19.5" customHeight="1"/>
    <row r="735" s="4" customFormat="1" ht="19.5" customHeight="1"/>
    <row r="736" s="4" customFormat="1" ht="19.5" customHeight="1"/>
    <row r="737" s="4" customFormat="1" ht="19.5" customHeight="1"/>
    <row r="738" s="4" customFormat="1" ht="19.5" customHeight="1"/>
    <row r="739" s="4" customFormat="1" ht="19.5" customHeight="1"/>
    <row r="740" s="4" customFormat="1" ht="19.5" customHeight="1"/>
    <row r="741" s="4" customFormat="1" ht="19.5" customHeight="1"/>
    <row r="742" s="4" customFormat="1" ht="19.5" customHeight="1"/>
    <row r="743" s="4" customFormat="1" ht="19.5" customHeight="1"/>
    <row r="744" s="4" customFormat="1" ht="19.5" customHeight="1"/>
    <row r="745" s="4" customFormat="1" ht="19.5" customHeight="1"/>
    <row r="746" s="4" customFormat="1" ht="19.5" customHeight="1"/>
    <row r="747" s="4" customFormat="1" ht="19.5" customHeight="1"/>
    <row r="748" s="4" customFormat="1" ht="19.5" customHeight="1"/>
    <row r="749" s="4" customFormat="1" ht="19.5" customHeight="1"/>
    <row r="750" s="4" customFormat="1" ht="19.5" customHeight="1"/>
    <row r="751" s="4" customFormat="1" ht="19.5" customHeight="1"/>
    <row r="752" s="4" customFormat="1" ht="19.5" customHeight="1"/>
    <row r="753" s="4" customFormat="1" ht="19.5" customHeight="1"/>
    <row r="754" s="4" customFormat="1" ht="19.5" customHeight="1"/>
    <row r="755" s="4" customFormat="1" ht="19.5" customHeight="1"/>
    <row r="756" s="4" customFormat="1" ht="19.5" customHeight="1"/>
    <row r="757" s="4" customFormat="1" ht="19.5" customHeight="1"/>
    <row r="758" s="4" customFormat="1" ht="19.5" customHeight="1"/>
    <row r="759" s="4" customFormat="1" ht="19.5" customHeight="1"/>
    <row r="760" s="4" customFormat="1" ht="19.5" customHeight="1"/>
    <row r="761" s="4" customFormat="1" ht="19.5" customHeight="1"/>
    <row r="762" s="4" customFormat="1" ht="19.5" customHeight="1"/>
    <row r="763" s="4" customFormat="1" ht="19.5" customHeight="1"/>
    <row r="764" s="4" customFormat="1" ht="19.5" customHeight="1"/>
    <row r="765" s="4" customFormat="1" ht="19.5" customHeight="1"/>
    <row r="766" s="4" customFormat="1" ht="19.5" customHeight="1"/>
    <row r="767" s="4" customFormat="1" ht="19.5" customHeight="1"/>
    <row r="768" s="4" customFormat="1" ht="19.5" customHeight="1"/>
    <row r="769" s="4" customFormat="1" ht="19.5" customHeight="1"/>
    <row r="770" s="4" customFormat="1" ht="19.5" customHeight="1"/>
    <row r="771" s="4" customFormat="1" ht="19.5" customHeight="1"/>
    <row r="772" s="4" customFormat="1" ht="19.5" customHeight="1"/>
    <row r="773" s="4" customFormat="1" ht="19.5" customHeight="1"/>
    <row r="774" s="4" customFormat="1" ht="19.5" customHeight="1"/>
    <row r="775" s="4" customFormat="1" ht="19.5" customHeight="1"/>
    <row r="776" s="4" customFormat="1" ht="19.5" customHeight="1"/>
    <row r="777" s="4" customFormat="1" ht="19.5" customHeight="1"/>
    <row r="778" s="4" customFormat="1" ht="19.5" customHeight="1"/>
    <row r="779" s="4" customFormat="1" ht="19.5" customHeight="1"/>
    <row r="780" s="4" customFormat="1" ht="19.5" customHeight="1"/>
    <row r="781" s="4" customFormat="1" ht="19.5" customHeight="1"/>
    <row r="782" s="4" customFormat="1" ht="19.5" customHeight="1"/>
    <row r="783" s="4" customFormat="1" ht="19.5" customHeight="1"/>
    <row r="784" s="4" customFormat="1" ht="19.5" customHeight="1"/>
    <row r="785" s="4" customFormat="1" ht="19.5" customHeight="1"/>
    <row r="786" s="4" customFormat="1" ht="19.5" customHeight="1"/>
    <row r="787" s="4" customFormat="1" ht="19.5" customHeight="1"/>
    <row r="788" s="4" customFormat="1" ht="19.5" customHeight="1"/>
    <row r="789" s="4" customFormat="1" ht="19.5" customHeight="1"/>
    <row r="790" s="4" customFormat="1" ht="19.5" customHeight="1"/>
    <row r="791" s="4" customFormat="1" ht="19.5" customHeight="1"/>
    <row r="792" s="4" customFormat="1" ht="19.5" customHeight="1"/>
    <row r="793" s="4" customFormat="1" ht="19.5" customHeight="1"/>
    <row r="794" s="4" customFormat="1" ht="19.5" customHeight="1"/>
    <row r="795" s="4" customFormat="1" ht="19.5" customHeight="1"/>
    <row r="796" s="4" customFormat="1" ht="19.5" customHeight="1"/>
    <row r="797" s="4" customFormat="1" ht="19.5" customHeight="1"/>
    <row r="798" s="4" customFormat="1" ht="19.5" customHeight="1"/>
    <row r="799" s="4" customFormat="1" ht="19.5" customHeight="1"/>
    <row r="800" s="4" customFormat="1" ht="19.5" customHeight="1"/>
    <row r="801" s="4" customFormat="1" ht="19.5" customHeight="1"/>
    <row r="802" s="4" customFormat="1" ht="19.5" customHeight="1"/>
    <row r="803" s="4" customFormat="1" ht="19.5" customHeight="1"/>
    <row r="804" s="4" customFormat="1" ht="19.5" customHeight="1"/>
    <row r="805" s="4" customFormat="1" ht="19.5" customHeight="1"/>
    <row r="806" s="4" customFormat="1" ht="19.5" customHeight="1"/>
    <row r="807" s="4" customFormat="1" ht="19.5" customHeight="1"/>
    <row r="808" s="4" customFormat="1" ht="19.5" customHeight="1"/>
    <row r="809" s="4" customFormat="1" ht="19.5" customHeight="1"/>
    <row r="810" s="4" customFormat="1" ht="19.5" customHeight="1"/>
    <row r="811" s="4" customFormat="1" ht="19.5" customHeight="1"/>
    <row r="812" s="4" customFormat="1" ht="19.5" customHeight="1"/>
    <row r="813" s="4" customFormat="1" ht="19.5" customHeight="1"/>
    <row r="814" s="4" customFormat="1" ht="19.5" customHeight="1"/>
    <row r="815" s="4" customFormat="1" ht="19.5" customHeight="1"/>
    <row r="816" s="4" customFormat="1" ht="19.5" customHeight="1"/>
    <row r="817" s="4" customFormat="1" ht="19.5" customHeight="1"/>
    <row r="818" s="4" customFormat="1" ht="19.5" customHeight="1"/>
    <row r="819" s="4" customFormat="1" ht="19.5" customHeight="1"/>
    <row r="820" s="4" customFormat="1" ht="19.5" customHeight="1"/>
    <row r="821" s="4" customFormat="1" ht="19.5" customHeight="1"/>
    <row r="822" s="4" customFormat="1" ht="19.5" customHeight="1"/>
    <row r="823" s="4" customFormat="1" ht="19.5" customHeight="1"/>
    <row r="824" s="4" customFormat="1" ht="19.5" customHeight="1"/>
    <row r="825" s="4" customFormat="1" ht="19.5" customHeight="1"/>
    <row r="826" s="4" customFormat="1" ht="19.5" customHeight="1"/>
    <row r="827" s="4" customFormat="1" ht="19.5" customHeight="1"/>
    <row r="828" s="4" customFormat="1" ht="19.5" customHeight="1"/>
    <row r="829" s="4" customFormat="1" ht="19.5" customHeight="1"/>
    <row r="830" s="4" customFormat="1" ht="19.5" customHeight="1"/>
    <row r="831" s="4" customFormat="1" ht="19.5" customHeight="1"/>
    <row r="832" s="4" customFormat="1" ht="19.5" customHeight="1"/>
    <row r="833" s="4" customFormat="1" ht="19.5" customHeight="1"/>
    <row r="834" s="4" customFormat="1" ht="19.5" customHeight="1"/>
    <row r="835" s="4" customFormat="1" ht="19.5" customHeight="1"/>
    <row r="836" s="4" customFormat="1" ht="19.5" customHeight="1"/>
    <row r="837" s="4" customFormat="1" ht="19.5" customHeight="1"/>
    <row r="838" s="4" customFormat="1" ht="19.5" customHeight="1"/>
    <row r="839" s="4" customFormat="1" ht="19.5" customHeight="1"/>
    <row r="840" s="4" customFormat="1" ht="19.5" customHeight="1"/>
    <row r="841" s="4" customFormat="1" ht="19.5" customHeight="1"/>
    <row r="842" s="4" customFormat="1" ht="19.5" customHeight="1"/>
    <row r="843" s="4" customFormat="1" ht="19.5" customHeight="1"/>
    <row r="844" s="4" customFormat="1" ht="19.5" customHeight="1"/>
    <row r="845" s="4" customFormat="1" ht="19.5" customHeight="1"/>
    <row r="846" s="4" customFormat="1" ht="19.5" customHeight="1"/>
    <row r="847" s="4" customFormat="1" ht="19.5" customHeight="1"/>
    <row r="848" s="4" customFormat="1" ht="19.5" customHeight="1"/>
    <row r="849" s="4" customFormat="1" ht="19.5" customHeight="1"/>
    <row r="850" s="4" customFormat="1" ht="19.5" customHeight="1"/>
    <row r="851" s="4" customFormat="1" ht="19.5" customHeight="1"/>
    <row r="852" s="4" customFormat="1" ht="19.5" customHeight="1"/>
    <row r="853" s="4" customFormat="1" ht="19.5" customHeight="1"/>
    <row r="854" s="4" customFormat="1" ht="19.5" customHeight="1"/>
    <row r="855" s="4" customFormat="1" ht="19.5" customHeight="1"/>
    <row r="856" s="4" customFormat="1" ht="19.5" customHeight="1"/>
    <row r="857" s="4" customFormat="1" ht="19.5" customHeight="1"/>
    <row r="858" s="4" customFormat="1" ht="19.5" customHeight="1"/>
    <row r="859" s="4" customFormat="1" ht="19.5" customHeight="1"/>
    <row r="860" s="4" customFormat="1" ht="19.5" customHeight="1"/>
    <row r="861" s="4" customFormat="1" ht="19.5" customHeight="1"/>
    <row r="862" s="4" customFormat="1" ht="19.5" customHeight="1"/>
    <row r="863" s="4" customFormat="1" ht="19.5" customHeight="1"/>
    <row r="864" s="4" customFormat="1" ht="19.5" customHeight="1"/>
    <row r="865" s="4" customFormat="1" ht="19.5" customHeight="1"/>
    <row r="866" s="4" customFormat="1" ht="19.5" customHeight="1"/>
    <row r="867" s="4" customFormat="1" ht="19.5" customHeight="1"/>
    <row r="868" s="4" customFormat="1" ht="19.5" customHeight="1"/>
    <row r="869" s="4" customFormat="1" ht="19.5" customHeight="1"/>
    <row r="870" s="4" customFormat="1" ht="19.5" customHeight="1"/>
    <row r="871" s="4" customFormat="1" ht="19.5" customHeight="1"/>
    <row r="872" s="4" customFormat="1" ht="19.5" customHeight="1"/>
    <row r="873" s="4" customFormat="1" ht="19.5" customHeight="1"/>
    <row r="874" s="4" customFormat="1" ht="19.5" customHeight="1"/>
    <row r="875" s="4" customFormat="1" ht="19.5" customHeight="1"/>
    <row r="876" s="4" customFormat="1" ht="19.5" customHeight="1"/>
    <row r="877" s="4" customFormat="1" ht="19.5" customHeight="1"/>
    <row r="878" s="4" customFormat="1" ht="19.5" customHeight="1"/>
    <row r="879" s="4" customFormat="1" ht="19.5" customHeight="1"/>
    <row r="880" s="4" customFormat="1" ht="19.5" customHeight="1"/>
    <row r="881" s="4" customFormat="1" ht="19.5" customHeight="1"/>
    <row r="882" s="4" customFormat="1" ht="19.5" customHeight="1"/>
    <row r="883" s="4" customFormat="1" ht="19.5" customHeight="1"/>
    <row r="884" s="4" customFormat="1" ht="19.5" customHeight="1"/>
    <row r="885" s="4" customFormat="1" ht="19.5" customHeight="1"/>
    <row r="886" s="4" customFormat="1" ht="19.5" customHeight="1"/>
    <row r="887" s="4" customFormat="1" ht="19.5" customHeight="1"/>
    <row r="888" s="4" customFormat="1" ht="19.5" customHeight="1"/>
    <row r="889" s="4" customFormat="1" ht="19.5" customHeight="1"/>
    <row r="890" s="4" customFormat="1" ht="19.5" customHeight="1"/>
    <row r="891" s="4" customFormat="1" ht="19.5" customHeight="1"/>
    <row r="892" s="4" customFormat="1" ht="19.5" customHeight="1"/>
    <row r="893" s="4" customFormat="1" ht="19.5" customHeight="1"/>
    <row r="894" s="4" customFormat="1" ht="19.5" customHeight="1"/>
    <row r="895" s="4" customFormat="1" ht="19.5" customHeight="1"/>
    <row r="896" s="4" customFormat="1" ht="19.5" customHeight="1"/>
    <row r="897" s="4" customFormat="1" ht="19.5" customHeight="1"/>
    <row r="898" s="4" customFormat="1" ht="19.5" customHeight="1"/>
    <row r="899" s="4" customFormat="1" ht="19.5" customHeight="1"/>
    <row r="900" s="4" customFormat="1" ht="19.5" customHeight="1"/>
    <row r="901" s="4" customFormat="1" ht="19.5" customHeight="1"/>
    <row r="902" s="4" customFormat="1" ht="19.5" customHeight="1"/>
    <row r="903" s="4" customFormat="1" ht="19.5" customHeight="1"/>
    <row r="904" s="4" customFormat="1" ht="19.5" customHeight="1"/>
    <row r="905" s="4" customFormat="1" ht="19.5" customHeight="1"/>
    <row r="906" s="4" customFormat="1" ht="19.5" customHeight="1"/>
    <row r="907" s="4" customFormat="1" ht="19.5" customHeight="1"/>
    <row r="908" s="4" customFormat="1" ht="19.5" customHeight="1"/>
    <row r="909" s="4" customFormat="1" ht="19.5" customHeight="1"/>
    <row r="910" s="4" customFormat="1" ht="19.5" customHeight="1"/>
    <row r="911" s="4" customFormat="1" ht="19.5" customHeight="1"/>
    <row r="912" s="4" customFormat="1" ht="19.5" customHeight="1"/>
    <row r="913" s="4" customFormat="1" ht="19.5" customHeight="1"/>
    <row r="914" s="4" customFormat="1" ht="19.5" customHeight="1"/>
    <row r="915" s="4" customFormat="1" ht="19.5" customHeight="1"/>
    <row r="916" s="4" customFormat="1" ht="19.5" customHeight="1"/>
    <row r="917" s="4" customFormat="1" ht="19.5" customHeight="1"/>
    <row r="918" s="4" customFormat="1" ht="19.5" customHeight="1"/>
    <row r="919" s="4" customFormat="1" ht="19.5" customHeight="1"/>
    <row r="920" s="4" customFormat="1" ht="19.5" customHeight="1"/>
    <row r="921" s="4" customFormat="1" ht="19.5" customHeight="1"/>
    <row r="922" s="4" customFormat="1" ht="19.5" customHeight="1"/>
    <row r="923" s="4" customFormat="1" ht="19.5" customHeight="1"/>
    <row r="924" s="4" customFormat="1" ht="19.5" customHeight="1"/>
    <row r="925" s="4" customFormat="1" ht="19.5" customHeight="1"/>
    <row r="926" s="4" customFormat="1" ht="19.5" customHeight="1"/>
    <row r="927" s="4" customFormat="1" ht="19.5" customHeight="1"/>
    <row r="928" s="4" customFormat="1" ht="19.5" customHeight="1"/>
    <row r="929" s="4" customFormat="1" ht="19.5" customHeight="1"/>
    <row r="930" s="4" customFormat="1" ht="19.5" customHeight="1"/>
    <row r="931" s="4" customFormat="1" ht="19.5" customHeight="1"/>
    <row r="932" s="4" customFormat="1" ht="19.5" customHeight="1"/>
    <row r="933" s="4" customFormat="1" ht="19.5" customHeight="1"/>
    <row r="934" s="4" customFormat="1" ht="19.5" customHeight="1"/>
    <row r="935" s="4" customFormat="1" ht="19.5" customHeight="1"/>
    <row r="936" s="4" customFormat="1" ht="19.5" customHeight="1"/>
    <row r="937" s="4" customFormat="1" ht="19.5" customHeight="1"/>
    <row r="938" s="4" customFormat="1" ht="19.5" customHeight="1"/>
    <row r="939" s="4" customFormat="1" ht="19.5" customHeight="1"/>
    <row r="940" s="4" customFormat="1" ht="19.5" customHeight="1"/>
    <row r="941" s="4" customFormat="1" ht="19.5" customHeight="1"/>
    <row r="942" s="4" customFormat="1" ht="19.5" customHeight="1"/>
    <row r="943" s="4" customFormat="1" ht="19.5" customHeight="1"/>
    <row r="944" s="4" customFormat="1" ht="19.5" customHeight="1"/>
    <row r="945" s="4" customFormat="1" ht="19.5" customHeight="1"/>
    <row r="946" s="4" customFormat="1" ht="19.5" customHeight="1"/>
    <row r="947" s="4" customFormat="1" ht="19.5" customHeight="1"/>
    <row r="948" s="4" customFormat="1" ht="19.5" customHeight="1"/>
    <row r="949" s="4" customFormat="1" ht="19.5" customHeight="1"/>
    <row r="950" s="4" customFormat="1" ht="19.5" customHeight="1"/>
    <row r="951" s="4" customFormat="1" ht="19.5" customHeight="1"/>
    <row r="952" s="4" customFormat="1" ht="19.5" customHeight="1"/>
    <row r="953" s="4" customFormat="1" ht="19.5" customHeight="1"/>
    <row r="954" s="4" customFormat="1" ht="19.5" customHeight="1"/>
    <row r="955" s="4" customFormat="1" ht="19.5" customHeight="1"/>
    <row r="956" s="4" customFormat="1" ht="19.5" customHeight="1"/>
    <row r="957" s="4" customFormat="1" ht="19.5" customHeight="1"/>
    <row r="958" s="4" customFormat="1" ht="19.5" customHeight="1"/>
    <row r="959" s="4" customFormat="1" ht="19.5" customHeight="1"/>
    <row r="960" s="4" customFormat="1" ht="19.5" customHeight="1"/>
    <row r="961" s="4" customFormat="1" ht="19.5" customHeight="1"/>
    <row r="962" s="4" customFormat="1" ht="19.5" customHeight="1"/>
    <row r="963" s="4" customFormat="1" ht="19.5" customHeight="1"/>
    <row r="964" s="4" customFormat="1" ht="19.5" customHeight="1"/>
    <row r="965" s="4" customFormat="1" ht="19.5" customHeight="1"/>
    <row r="966" s="4" customFormat="1" ht="19.5" customHeight="1"/>
    <row r="967" s="4" customFormat="1" ht="19.5" customHeight="1"/>
    <row r="968" s="4" customFormat="1" ht="19.5" customHeight="1"/>
    <row r="969" s="4" customFormat="1" ht="19.5" customHeight="1"/>
    <row r="970" s="4" customFormat="1" ht="19.5" customHeight="1"/>
    <row r="971" s="4" customFormat="1" ht="19.5" customHeight="1"/>
    <row r="972" s="4" customFormat="1" ht="19.5" customHeight="1"/>
    <row r="973" s="4" customFormat="1" ht="19.5" customHeight="1"/>
    <row r="974" s="4" customFormat="1" ht="19.5" customHeight="1"/>
    <row r="975" s="4" customFormat="1" ht="19.5" customHeight="1"/>
    <row r="976" s="4" customFormat="1" ht="19.5" customHeight="1"/>
    <row r="977" s="4" customFormat="1" ht="19.5" customHeight="1"/>
    <row r="978" s="4" customFormat="1" ht="19.5" customHeight="1"/>
    <row r="979" s="4" customFormat="1" ht="19.5" customHeight="1"/>
    <row r="980" s="4" customFormat="1" ht="19.5" customHeight="1"/>
  </sheetData>
  <sheetProtection/>
  <mergeCells count="1">
    <mergeCell ref="A2:D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5"/>
  </sheetPr>
  <dimension ref="A1:HY11"/>
  <sheetViews>
    <sheetView workbookViewId="0" topLeftCell="A1">
      <selection activeCell="J10" sqref="J10"/>
    </sheetView>
  </sheetViews>
  <sheetFormatPr defaultColWidth="8.75390625" defaultRowHeight="19.5" customHeight="1"/>
  <cols>
    <col min="1" max="1" width="33.00390625" style="5" customWidth="1"/>
    <col min="2" max="3" width="9.875" style="5" customWidth="1"/>
    <col min="4" max="4" width="9.875" style="6" customWidth="1"/>
    <col min="5" max="5" width="9.875" style="5" customWidth="1"/>
    <col min="6" max="7" width="9.00390625" style="5" bestFit="1" customWidth="1"/>
    <col min="8" max="8" width="10.50390625" style="5" bestFit="1" customWidth="1"/>
    <col min="9" max="34" width="9.00390625" style="5" bestFit="1" customWidth="1"/>
    <col min="35" max="16384" width="8.75390625" style="5" customWidth="1"/>
  </cols>
  <sheetData>
    <row r="1" spans="1:233" s="1" customFormat="1" ht="19.5" customHeight="1">
      <c r="A1" s="7" t="s">
        <v>934</v>
      </c>
      <c r="B1" s="8"/>
      <c r="C1" s="8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</row>
    <row r="2" spans="1:5" s="2" customFormat="1" ht="48.75" customHeight="1">
      <c r="A2" s="11" t="s">
        <v>935</v>
      </c>
      <c r="B2" s="11"/>
      <c r="C2" s="11"/>
      <c r="D2" s="11"/>
      <c r="E2" s="11"/>
    </row>
    <row r="3" s="3" customFormat="1" ht="34.5" customHeight="1">
      <c r="E3" s="3" t="s">
        <v>2</v>
      </c>
    </row>
    <row r="4" spans="1:5" s="3" customFormat="1" ht="34.5" customHeight="1">
      <c r="A4" s="12" t="s">
        <v>3</v>
      </c>
      <c r="B4" s="12" t="s">
        <v>850</v>
      </c>
      <c r="C4" s="12" t="s">
        <v>851</v>
      </c>
      <c r="D4" s="12" t="s">
        <v>94</v>
      </c>
      <c r="E4" s="12" t="s">
        <v>929</v>
      </c>
    </row>
    <row r="5" spans="1:5" s="3" customFormat="1" ht="34.5" customHeight="1">
      <c r="A5" s="13" t="s">
        <v>880</v>
      </c>
      <c r="B5" s="14"/>
      <c r="C5" s="12"/>
      <c r="D5" s="12"/>
      <c r="E5" s="15"/>
    </row>
    <row r="6" spans="1:5" s="3" customFormat="1" ht="34.5" customHeight="1">
      <c r="A6" s="15" t="s">
        <v>831</v>
      </c>
      <c r="B6" s="16">
        <v>277077</v>
      </c>
      <c r="C6" s="16">
        <v>320837</v>
      </c>
      <c r="D6" s="16">
        <v>343379</v>
      </c>
      <c r="E6" s="17">
        <f aca="true" t="shared" si="0" ref="E6:E11">D6/B6*100</f>
        <v>123.9</v>
      </c>
    </row>
    <row r="7" spans="1:5" s="3" customFormat="1" ht="34.5" customHeight="1">
      <c r="A7" s="15" t="s">
        <v>870</v>
      </c>
      <c r="B7" s="16">
        <v>251985</v>
      </c>
      <c r="C7" s="16">
        <v>271197</v>
      </c>
      <c r="D7" s="16">
        <v>281642</v>
      </c>
      <c r="E7" s="17">
        <f t="shared" si="0"/>
        <v>111.8</v>
      </c>
    </row>
    <row r="8" spans="1:5" s="3" customFormat="1" ht="34.5" customHeight="1">
      <c r="A8" s="15" t="s">
        <v>835</v>
      </c>
      <c r="B8" s="16">
        <v>350250</v>
      </c>
      <c r="C8" s="16">
        <v>368041</v>
      </c>
      <c r="D8" s="16">
        <v>380689</v>
      </c>
      <c r="E8" s="17">
        <f t="shared" si="0"/>
        <v>108.7</v>
      </c>
    </row>
    <row r="9" spans="1:5" s="3" customFormat="1" ht="34.5" customHeight="1">
      <c r="A9" s="15" t="s">
        <v>837</v>
      </c>
      <c r="B9" s="16">
        <v>9942</v>
      </c>
      <c r="C9" s="16">
        <v>8951</v>
      </c>
      <c r="D9" s="16">
        <v>9536</v>
      </c>
      <c r="E9" s="17">
        <f t="shared" si="0"/>
        <v>95.9</v>
      </c>
    </row>
    <row r="10" spans="1:5" s="3" customFormat="1" ht="34.5" customHeight="1">
      <c r="A10" s="15" t="s">
        <v>839</v>
      </c>
      <c r="B10" s="16">
        <v>24716</v>
      </c>
      <c r="C10" s="16"/>
      <c r="D10" s="16"/>
      <c r="E10" s="17">
        <f t="shared" si="0"/>
        <v>0</v>
      </c>
    </row>
    <row r="11" spans="1:5" s="3" customFormat="1" ht="34.5" customHeight="1">
      <c r="A11" s="15" t="s">
        <v>651</v>
      </c>
      <c r="B11" s="16">
        <f>SUM(B5:B10)</f>
        <v>913970</v>
      </c>
      <c r="C11" s="16">
        <f>SUM(C5:C10)</f>
        <v>969026</v>
      </c>
      <c r="D11" s="16">
        <f>SUM(D5:D10)</f>
        <v>1015246</v>
      </c>
      <c r="E11" s="17">
        <f t="shared" si="0"/>
        <v>111.1</v>
      </c>
    </row>
    <row r="12" s="4" customFormat="1" ht="19.5" customHeight="1"/>
    <row r="13" s="4" customFormat="1" ht="19.5" customHeight="1"/>
    <row r="14" s="4" customFormat="1" ht="19.5" customHeight="1"/>
    <row r="15" s="4" customFormat="1" ht="19.5" customHeight="1"/>
    <row r="16" s="4" customFormat="1" ht="19.5" customHeight="1"/>
    <row r="17" s="4" customFormat="1" ht="19.5" customHeight="1"/>
    <row r="18" s="4" customFormat="1" ht="19.5" customHeight="1"/>
    <row r="19" s="4" customFormat="1" ht="19.5" customHeight="1"/>
    <row r="20" s="4" customFormat="1" ht="19.5" customHeight="1"/>
    <row r="21" s="4" customFormat="1" ht="19.5" customHeight="1"/>
    <row r="22" s="4" customFormat="1" ht="19.5" customHeight="1"/>
    <row r="23" s="4" customFormat="1" ht="19.5" customHeight="1"/>
    <row r="24" s="4" customFormat="1" ht="19.5" customHeight="1"/>
    <row r="25" s="4" customFormat="1" ht="19.5" customHeight="1"/>
    <row r="26" s="4" customFormat="1" ht="19.5" customHeight="1"/>
    <row r="27" s="4" customFormat="1" ht="19.5" customHeight="1"/>
    <row r="28" s="4" customFormat="1" ht="19.5" customHeight="1"/>
    <row r="29" s="4" customFormat="1" ht="19.5" customHeight="1"/>
    <row r="30" s="4" customFormat="1" ht="19.5" customHeight="1"/>
    <row r="31" s="4" customFormat="1" ht="19.5" customHeight="1"/>
    <row r="32" s="4" customFormat="1" ht="19.5" customHeight="1"/>
    <row r="33" s="4" customFormat="1" ht="19.5" customHeight="1"/>
    <row r="34" s="4" customFormat="1" ht="19.5" customHeight="1"/>
    <row r="35" s="4" customFormat="1" ht="19.5" customHeight="1"/>
    <row r="36" s="4" customFormat="1" ht="19.5" customHeight="1"/>
    <row r="37" s="4" customFormat="1" ht="19.5" customHeight="1"/>
    <row r="38" s="4" customFormat="1" ht="19.5" customHeight="1"/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  <row r="233" s="4" customFormat="1" ht="19.5" customHeight="1"/>
    <row r="234" s="4" customFormat="1" ht="19.5" customHeight="1"/>
    <row r="235" s="4" customFormat="1" ht="19.5" customHeight="1"/>
    <row r="236" s="4" customFormat="1" ht="19.5" customHeight="1"/>
    <row r="237" s="4" customFormat="1" ht="19.5" customHeight="1"/>
    <row r="238" s="4" customFormat="1" ht="19.5" customHeight="1"/>
    <row r="239" s="4" customFormat="1" ht="19.5" customHeight="1"/>
    <row r="240" s="4" customFormat="1" ht="19.5" customHeight="1"/>
    <row r="241" s="4" customFormat="1" ht="19.5" customHeight="1"/>
    <row r="242" s="4" customFormat="1" ht="19.5" customHeight="1"/>
    <row r="243" s="4" customFormat="1" ht="19.5" customHeight="1"/>
    <row r="244" s="4" customFormat="1" ht="19.5" customHeight="1"/>
    <row r="245" s="4" customFormat="1" ht="19.5" customHeight="1"/>
    <row r="246" s="4" customFormat="1" ht="19.5" customHeight="1"/>
    <row r="247" s="4" customFormat="1" ht="19.5" customHeight="1"/>
    <row r="248" s="4" customFormat="1" ht="19.5" customHeight="1"/>
    <row r="249" s="4" customFormat="1" ht="19.5" customHeight="1"/>
    <row r="250" s="4" customFormat="1" ht="19.5" customHeight="1"/>
    <row r="251" s="4" customFormat="1" ht="19.5" customHeight="1"/>
    <row r="252" s="4" customFormat="1" ht="19.5" customHeight="1"/>
    <row r="253" s="4" customFormat="1" ht="19.5" customHeight="1"/>
    <row r="254" s="4" customFormat="1" ht="19.5" customHeight="1"/>
    <row r="255" s="4" customFormat="1" ht="19.5" customHeight="1"/>
    <row r="256" s="4" customFormat="1" ht="19.5" customHeight="1"/>
    <row r="257" s="4" customFormat="1" ht="19.5" customHeight="1"/>
    <row r="258" s="4" customFormat="1" ht="19.5" customHeight="1"/>
    <row r="259" s="4" customFormat="1" ht="19.5" customHeight="1"/>
    <row r="260" s="4" customFormat="1" ht="19.5" customHeight="1"/>
    <row r="261" s="4" customFormat="1" ht="19.5" customHeight="1"/>
    <row r="262" s="4" customFormat="1" ht="19.5" customHeight="1"/>
    <row r="263" s="4" customFormat="1" ht="19.5" customHeight="1"/>
    <row r="264" s="4" customFormat="1" ht="19.5" customHeight="1"/>
    <row r="265" s="4" customFormat="1" ht="19.5" customHeight="1"/>
    <row r="266" s="4" customFormat="1" ht="19.5" customHeight="1"/>
    <row r="267" s="4" customFormat="1" ht="19.5" customHeight="1"/>
    <row r="268" s="4" customFormat="1" ht="19.5" customHeight="1"/>
    <row r="269" s="4" customFormat="1" ht="19.5" customHeight="1"/>
    <row r="270" s="4" customFormat="1" ht="19.5" customHeight="1"/>
    <row r="271" s="4" customFormat="1" ht="19.5" customHeight="1"/>
    <row r="272" s="4" customFormat="1" ht="19.5" customHeight="1"/>
    <row r="273" s="4" customFormat="1" ht="19.5" customHeight="1"/>
    <row r="274" s="4" customFormat="1" ht="19.5" customHeight="1"/>
    <row r="275" s="4" customFormat="1" ht="19.5" customHeight="1"/>
    <row r="276" s="4" customFormat="1" ht="19.5" customHeight="1"/>
    <row r="277" s="4" customFormat="1" ht="19.5" customHeight="1"/>
    <row r="278" s="4" customFormat="1" ht="19.5" customHeight="1"/>
    <row r="279" s="4" customFormat="1" ht="19.5" customHeight="1"/>
    <row r="280" s="4" customFormat="1" ht="19.5" customHeight="1"/>
    <row r="281" s="4" customFormat="1" ht="19.5" customHeight="1"/>
    <row r="282" s="4" customFormat="1" ht="19.5" customHeight="1"/>
    <row r="283" s="4" customFormat="1" ht="19.5" customHeight="1"/>
    <row r="284" s="4" customFormat="1" ht="19.5" customHeight="1"/>
    <row r="285" s="4" customFormat="1" ht="19.5" customHeight="1"/>
    <row r="286" s="4" customFormat="1" ht="19.5" customHeight="1"/>
    <row r="287" s="4" customFormat="1" ht="19.5" customHeight="1"/>
    <row r="288" s="4" customFormat="1" ht="19.5" customHeight="1"/>
    <row r="289" s="4" customFormat="1" ht="19.5" customHeight="1"/>
    <row r="290" s="4" customFormat="1" ht="19.5" customHeight="1"/>
    <row r="291" s="4" customFormat="1" ht="19.5" customHeight="1"/>
    <row r="292" s="4" customFormat="1" ht="19.5" customHeight="1"/>
    <row r="293" s="4" customFormat="1" ht="19.5" customHeight="1"/>
    <row r="294" s="4" customFormat="1" ht="19.5" customHeight="1"/>
    <row r="295" s="4" customFormat="1" ht="19.5" customHeight="1"/>
    <row r="296" s="4" customFormat="1" ht="19.5" customHeight="1"/>
    <row r="297" s="4" customFormat="1" ht="19.5" customHeight="1"/>
    <row r="298" s="4" customFormat="1" ht="19.5" customHeight="1"/>
    <row r="299" s="4" customFormat="1" ht="19.5" customHeight="1"/>
    <row r="300" s="4" customFormat="1" ht="19.5" customHeight="1"/>
    <row r="301" s="4" customFormat="1" ht="19.5" customHeight="1"/>
    <row r="302" s="4" customFormat="1" ht="19.5" customHeight="1"/>
    <row r="303" s="4" customFormat="1" ht="19.5" customHeight="1"/>
    <row r="304" s="4" customFormat="1" ht="19.5" customHeight="1"/>
    <row r="305" s="4" customFormat="1" ht="19.5" customHeight="1"/>
    <row r="306" s="4" customFormat="1" ht="19.5" customHeight="1"/>
    <row r="307" s="4" customFormat="1" ht="19.5" customHeight="1"/>
    <row r="308" s="4" customFormat="1" ht="19.5" customHeight="1"/>
    <row r="309" s="4" customFormat="1" ht="19.5" customHeight="1"/>
    <row r="310" s="4" customFormat="1" ht="19.5" customHeight="1"/>
    <row r="311" s="4" customFormat="1" ht="19.5" customHeight="1"/>
    <row r="312" s="4" customFormat="1" ht="19.5" customHeight="1"/>
    <row r="313" s="4" customFormat="1" ht="19.5" customHeight="1"/>
    <row r="314" s="4" customFormat="1" ht="19.5" customHeight="1"/>
    <row r="315" s="4" customFormat="1" ht="19.5" customHeight="1"/>
    <row r="316" s="4" customFormat="1" ht="19.5" customHeight="1"/>
    <row r="317" s="4" customFormat="1" ht="19.5" customHeight="1"/>
    <row r="318" s="4" customFormat="1" ht="19.5" customHeight="1"/>
    <row r="319" s="4" customFormat="1" ht="19.5" customHeight="1"/>
    <row r="320" s="4" customFormat="1" ht="19.5" customHeight="1"/>
    <row r="321" s="4" customFormat="1" ht="19.5" customHeight="1"/>
    <row r="322" s="4" customFormat="1" ht="19.5" customHeight="1"/>
    <row r="323" s="4" customFormat="1" ht="19.5" customHeight="1"/>
    <row r="324" s="4" customFormat="1" ht="19.5" customHeight="1"/>
    <row r="325" s="4" customFormat="1" ht="19.5" customHeight="1"/>
    <row r="326" s="4" customFormat="1" ht="19.5" customHeight="1"/>
    <row r="327" s="4" customFormat="1" ht="19.5" customHeight="1"/>
    <row r="328" s="4" customFormat="1" ht="19.5" customHeight="1"/>
    <row r="329" s="4" customFormat="1" ht="19.5" customHeight="1"/>
    <row r="330" s="4" customFormat="1" ht="19.5" customHeight="1"/>
    <row r="331" s="4" customFormat="1" ht="19.5" customHeight="1"/>
    <row r="332" s="4" customFormat="1" ht="19.5" customHeight="1"/>
    <row r="333" s="4" customFormat="1" ht="19.5" customHeight="1"/>
    <row r="334" s="4" customFormat="1" ht="19.5" customHeight="1"/>
    <row r="335" s="4" customFormat="1" ht="19.5" customHeight="1"/>
    <row r="336" s="4" customFormat="1" ht="19.5" customHeight="1"/>
    <row r="337" s="4" customFormat="1" ht="19.5" customHeight="1"/>
    <row r="338" s="4" customFormat="1" ht="19.5" customHeight="1"/>
    <row r="339" s="4" customFormat="1" ht="19.5" customHeight="1"/>
    <row r="340" s="4" customFormat="1" ht="19.5" customHeight="1"/>
    <row r="341" s="4" customFormat="1" ht="19.5" customHeight="1"/>
    <row r="342" s="4" customFormat="1" ht="19.5" customHeight="1"/>
    <row r="343" s="4" customFormat="1" ht="19.5" customHeight="1"/>
    <row r="344" s="4" customFormat="1" ht="19.5" customHeight="1"/>
    <row r="345" s="4" customFormat="1" ht="19.5" customHeight="1"/>
    <row r="346" s="4" customFormat="1" ht="19.5" customHeight="1"/>
    <row r="347" s="4" customFormat="1" ht="19.5" customHeight="1"/>
    <row r="348" s="4" customFormat="1" ht="19.5" customHeight="1"/>
    <row r="349" s="4" customFormat="1" ht="19.5" customHeight="1"/>
    <row r="350" s="4" customFormat="1" ht="19.5" customHeight="1"/>
    <row r="351" s="4" customFormat="1" ht="19.5" customHeight="1"/>
    <row r="352" s="4" customFormat="1" ht="19.5" customHeight="1"/>
    <row r="353" s="4" customFormat="1" ht="19.5" customHeight="1"/>
    <row r="354" s="4" customFormat="1" ht="19.5" customHeight="1"/>
    <row r="355" s="4" customFormat="1" ht="19.5" customHeight="1"/>
    <row r="356" s="4" customFormat="1" ht="19.5" customHeight="1"/>
    <row r="357" s="4" customFormat="1" ht="19.5" customHeight="1"/>
    <row r="358" s="4" customFormat="1" ht="19.5" customHeight="1"/>
    <row r="359" s="4" customFormat="1" ht="19.5" customHeight="1"/>
    <row r="360" s="4" customFormat="1" ht="19.5" customHeight="1"/>
    <row r="361" s="4" customFormat="1" ht="19.5" customHeight="1"/>
    <row r="362" s="4" customFormat="1" ht="19.5" customHeight="1"/>
    <row r="363" s="4" customFormat="1" ht="19.5" customHeight="1"/>
    <row r="364" s="4" customFormat="1" ht="19.5" customHeight="1"/>
    <row r="365" s="4" customFormat="1" ht="19.5" customHeight="1"/>
    <row r="366" s="4" customFormat="1" ht="19.5" customHeight="1"/>
    <row r="367" s="4" customFormat="1" ht="19.5" customHeight="1"/>
    <row r="368" s="4" customFormat="1" ht="19.5" customHeight="1"/>
    <row r="369" s="4" customFormat="1" ht="19.5" customHeight="1"/>
    <row r="370" s="4" customFormat="1" ht="19.5" customHeight="1"/>
    <row r="371" s="4" customFormat="1" ht="19.5" customHeight="1"/>
    <row r="372" s="4" customFormat="1" ht="19.5" customHeight="1"/>
    <row r="373" s="4" customFormat="1" ht="19.5" customHeight="1"/>
    <row r="374" s="4" customFormat="1" ht="19.5" customHeight="1"/>
    <row r="375" s="4" customFormat="1" ht="19.5" customHeight="1"/>
    <row r="376" s="4" customFormat="1" ht="19.5" customHeight="1"/>
    <row r="377" s="4" customFormat="1" ht="19.5" customHeight="1"/>
    <row r="378" s="4" customFormat="1" ht="19.5" customHeight="1"/>
    <row r="379" s="4" customFormat="1" ht="19.5" customHeight="1"/>
    <row r="380" s="4" customFormat="1" ht="19.5" customHeight="1"/>
    <row r="381" s="4" customFormat="1" ht="19.5" customHeight="1"/>
    <row r="382" s="4" customFormat="1" ht="19.5" customHeight="1"/>
    <row r="383" s="4" customFormat="1" ht="19.5" customHeight="1"/>
    <row r="384" s="4" customFormat="1" ht="19.5" customHeight="1"/>
    <row r="385" s="4" customFormat="1" ht="19.5" customHeight="1"/>
    <row r="386" s="4" customFormat="1" ht="19.5" customHeight="1"/>
    <row r="387" s="4" customFormat="1" ht="19.5" customHeight="1"/>
    <row r="388" s="4" customFormat="1" ht="19.5" customHeight="1"/>
    <row r="389" s="4" customFormat="1" ht="19.5" customHeight="1"/>
    <row r="390" s="4" customFormat="1" ht="19.5" customHeight="1"/>
    <row r="391" s="4" customFormat="1" ht="19.5" customHeight="1"/>
    <row r="392" s="4" customFormat="1" ht="19.5" customHeight="1"/>
    <row r="393" s="4" customFormat="1" ht="19.5" customHeight="1"/>
    <row r="394" s="4" customFormat="1" ht="19.5" customHeight="1"/>
    <row r="395" s="4" customFormat="1" ht="19.5" customHeight="1"/>
    <row r="396" s="4" customFormat="1" ht="19.5" customHeight="1"/>
    <row r="397" s="4" customFormat="1" ht="19.5" customHeight="1"/>
    <row r="398" s="4" customFormat="1" ht="19.5" customHeight="1"/>
    <row r="399" s="4" customFormat="1" ht="19.5" customHeight="1"/>
    <row r="400" s="4" customFormat="1" ht="19.5" customHeight="1"/>
    <row r="401" s="4" customFormat="1" ht="19.5" customHeight="1"/>
    <row r="402" s="4" customFormat="1" ht="19.5" customHeight="1"/>
    <row r="403" s="4" customFormat="1" ht="19.5" customHeight="1"/>
    <row r="404" s="4" customFormat="1" ht="19.5" customHeight="1"/>
    <row r="405" s="4" customFormat="1" ht="19.5" customHeight="1"/>
    <row r="406" s="4" customFormat="1" ht="19.5" customHeight="1"/>
    <row r="407" s="4" customFormat="1" ht="19.5" customHeight="1"/>
    <row r="408" s="4" customFormat="1" ht="19.5" customHeight="1"/>
    <row r="409" s="4" customFormat="1" ht="19.5" customHeight="1"/>
    <row r="410" s="4" customFormat="1" ht="19.5" customHeight="1"/>
    <row r="411" s="4" customFormat="1" ht="19.5" customHeight="1"/>
    <row r="412" s="4" customFormat="1" ht="19.5" customHeight="1"/>
    <row r="413" s="4" customFormat="1" ht="19.5" customHeight="1"/>
    <row r="414" s="4" customFormat="1" ht="19.5" customHeight="1"/>
    <row r="415" s="4" customFormat="1" ht="19.5" customHeight="1"/>
    <row r="416" s="4" customFormat="1" ht="19.5" customHeight="1"/>
    <row r="417" s="4" customFormat="1" ht="19.5" customHeight="1"/>
    <row r="418" s="4" customFormat="1" ht="19.5" customHeight="1"/>
    <row r="419" s="4" customFormat="1" ht="19.5" customHeight="1"/>
    <row r="420" s="4" customFormat="1" ht="19.5" customHeight="1"/>
    <row r="421" s="4" customFormat="1" ht="19.5" customHeight="1"/>
    <row r="422" s="4" customFormat="1" ht="19.5" customHeight="1"/>
    <row r="423" s="4" customFormat="1" ht="19.5" customHeight="1"/>
    <row r="424" s="4" customFormat="1" ht="19.5" customHeight="1"/>
    <row r="425" s="4" customFormat="1" ht="19.5" customHeight="1"/>
    <row r="426" s="4" customFormat="1" ht="19.5" customHeight="1"/>
    <row r="427" s="4" customFormat="1" ht="19.5" customHeight="1"/>
    <row r="428" s="4" customFormat="1" ht="19.5" customHeight="1"/>
    <row r="429" s="4" customFormat="1" ht="19.5" customHeight="1"/>
    <row r="430" s="4" customFormat="1" ht="19.5" customHeight="1"/>
    <row r="431" s="4" customFormat="1" ht="19.5" customHeight="1"/>
    <row r="432" s="4" customFormat="1" ht="19.5" customHeight="1"/>
    <row r="433" s="4" customFormat="1" ht="19.5" customHeight="1"/>
    <row r="434" s="4" customFormat="1" ht="19.5" customHeight="1"/>
    <row r="435" s="4" customFormat="1" ht="19.5" customHeight="1"/>
    <row r="436" s="4" customFormat="1" ht="19.5" customHeight="1"/>
    <row r="437" s="4" customFormat="1" ht="19.5" customHeight="1"/>
    <row r="438" s="4" customFormat="1" ht="19.5" customHeight="1"/>
    <row r="439" s="4" customFormat="1" ht="19.5" customHeight="1"/>
    <row r="440" s="4" customFormat="1" ht="19.5" customHeight="1"/>
    <row r="441" s="4" customFormat="1" ht="19.5" customHeight="1"/>
    <row r="442" s="4" customFormat="1" ht="19.5" customHeight="1"/>
    <row r="443" s="4" customFormat="1" ht="19.5" customHeight="1"/>
    <row r="444" s="4" customFormat="1" ht="19.5" customHeight="1"/>
    <row r="445" s="4" customFormat="1" ht="19.5" customHeight="1"/>
    <row r="446" s="4" customFormat="1" ht="19.5" customHeight="1"/>
    <row r="447" s="4" customFormat="1" ht="19.5" customHeight="1"/>
    <row r="448" s="4" customFormat="1" ht="19.5" customHeight="1"/>
    <row r="449" s="4" customFormat="1" ht="19.5" customHeight="1"/>
    <row r="450" s="4" customFormat="1" ht="19.5" customHeight="1"/>
    <row r="451" s="4" customFormat="1" ht="19.5" customHeight="1"/>
    <row r="452" s="4" customFormat="1" ht="19.5" customHeight="1"/>
    <row r="453" s="4" customFormat="1" ht="19.5" customHeight="1"/>
    <row r="454" s="4" customFormat="1" ht="19.5" customHeight="1"/>
    <row r="455" s="4" customFormat="1" ht="19.5" customHeight="1"/>
    <row r="456" s="4" customFormat="1" ht="19.5" customHeight="1"/>
    <row r="457" s="4" customFormat="1" ht="19.5" customHeight="1"/>
    <row r="458" s="4" customFormat="1" ht="19.5" customHeight="1"/>
    <row r="459" s="4" customFormat="1" ht="19.5" customHeight="1"/>
    <row r="460" s="4" customFormat="1" ht="19.5" customHeight="1"/>
    <row r="461" s="4" customFormat="1" ht="19.5" customHeight="1"/>
    <row r="462" s="4" customFormat="1" ht="19.5" customHeight="1"/>
    <row r="463" s="4" customFormat="1" ht="19.5" customHeight="1"/>
    <row r="464" s="4" customFormat="1" ht="19.5" customHeight="1"/>
    <row r="465" s="4" customFormat="1" ht="19.5" customHeight="1"/>
    <row r="466" s="4" customFormat="1" ht="19.5" customHeight="1"/>
    <row r="467" s="4" customFormat="1" ht="19.5" customHeight="1"/>
    <row r="468" s="4" customFormat="1" ht="19.5" customHeight="1"/>
    <row r="469" s="4" customFormat="1" ht="19.5" customHeight="1"/>
    <row r="470" s="4" customFormat="1" ht="19.5" customHeight="1"/>
    <row r="471" s="4" customFormat="1" ht="19.5" customHeight="1"/>
    <row r="472" s="4" customFormat="1" ht="19.5" customHeight="1"/>
    <row r="473" s="4" customFormat="1" ht="19.5" customHeight="1"/>
    <row r="474" s="4" customFormat="1" ht="19.5" customHeight="1"/>
    <row r="475" s="4" customFormat="1" ht="19.5" customHeight="1"/>
    <row r="476" s="4" customFormat="1" ht="19.5" customHeight="1"/>
    <row r="477" s="4" customFormat="1" ht="19.5" customHeight="1"/>
    <row r="478" s="4" customFormat="1" ht="19.5" customHeight="1"/>
    <row r="479" s="4" customFormat="1" ht="19.5" customHeight="1"/>
    <row r="480" s="4" customFormat="1" ht="19.5" customHeight="1"/>
    <row r="481" s="4" customFormat="1" ht="19.5" customHeight="1"/>
    <row r="482" s="4" customFormat="1" ht="19.5" customHeight="1"/>
    <row r="483" s="4" customFormat="1" ht="19.5" customHeight="1"/>
    <row r="484" s="4" customFormat="1" ht="19.5" customHeight="1"/>
    <row r="485" s="4" customFormat="1" ht="19.5" customHeight="1"/>
    <row r="486" s="4" customFormat="1" ht="19.5" customHeight="1"/>
    <row r="487" s="4" customFormat="1" ht="19.5" customHeight="1"/>
    <row r="488" s="4" customFormat="1" ht="19.5" customHeight="1"/>
    <row r="489" s="4" customFormat="1" ht="19.5" customHeight="1"/>
    <row r="490" s="4" customFormat="1" ht="19.5" customHeight="1"/>
    <row r="491" s="4" customFormat="1" ht="19.5" customHeight="1"/>
    <row r="492" s="4" customFormat="1" ht="19.5" customHeight="1"/>
    <row r="493" s="4" customFormat="1" ht="19.5" customHeight="1"/>
    <row r="494" s="4" customFormat="1" ht="19.5" customHeight="1"/>
    <row r="495" s="4" customFormat="1" ht="19.5" customHeight="1"/>
    <row r="496" s="4" customFormat="1" ht="19.5" customHeight="1"/>
    <row r="497" s="4" customFormat="1" ht="19.5" customHeight="1"/>
    <row r="498" s="4" customFormat="1" ht="19.5" customHeight="1"/>
    <row r="499" s="4" customFormat="1" ht="19.5" customHeight="1"/>
    <row r="500" s="4" customFormat="1" ht="19.5" customHeight="1"/>
    <row r="501" s="4" customFormat="1" ht="19.5" customHeight="1"/>
    <row r="502" s="4" customFormat="1" ht="19.5" customHeight="1"/>
    <row r="503" s="4" customFormat="1" ht="19.5" customHeight="1"/>
    <row r="504" s="4" customFormat="1" ht="19.5" customHeight="1"/>
    <row r="505" s="4" customFormat="1" ht="19.5" customHeight="1"/>
    <row r="506" s="4" customFormat="1" ht="19.5" customHeight="1"/>
    <row r="507" s="4" customFormat="1" ht="19.5" customHeight="1"/>
    <row r="508" s="4" customFormat="1" ht="19.5" customHeight="1"/>
    <row r="509" s="4" customFormat="1" ht="19.5" customHeight="1"/>
    <row r="510" s="4" customFormat="1" ht="19.5" customHeight="1"/>
    <row r="511" s="4" customFormat="1" ht="19.5" customHeight="1"/>
    <row r="512" s="4" customFormat="1" ht="19.5" customHeight="1"/>
    <row r="513" s="4" customFormat="1" ht="19.5" customHeight="1"/>
    <row r="514" s="4" customFormat="1" ht="19.5" customHeight="1"/>
    <row r="515" s="4" customFormat="1" ht="19.5" customHeight="1"/>
    <row r="516" s="4" customFormat="1" ht="19.5" customHeight="1"/>
    <row r="517" s="4" customFormat="1" ht="19.5" customHeight="1"/>
    <row r="518" s="4" customFormat="1" ht="19.5" customHeight="1"/>
    <row r="519" s="4" customFormat="1" ht="19.5" customHeight="1"/>
    <row r="520" s="4" customFormat="1" ht="19.5" customHeight="1"/>
    <row r="521" s="4" customFormat="1" ht="19.5" customHeight="1"/>
    <row r="522" s="4" customFormat="1" ht="19.5" customHeight="1"/>
    <row r="523" s="4" customFormat="1" ht="19.5" customHeight="1"/>
    <row r="524" s="4" customFormat="1" ht="19.5" customHeight="1"/>
    <row r="525" s="4" customFormat="1" ht="19.5" customHeight="1"/>
    <row r="526" s="4" customFormat="1" ht="19.5" customHeight="1"/>
    <row r="527" s="4" customFormat="1" ht="19.5" customHeight="1"/>
    <row r="528" s="4" customFormat="1" ht="19.5" customHeight="1"/>
    <row r="529" s="4" customFormat="1" ht="19.5" customHeight="1"/>
    <row r="530" s="4" customFormat="1" ht="19.5" customHeight="1"/>
    <row r="531" s="4" customFormat="1" ht="19.5" customHeight="1"/>
    <row r="532" s="4" customFormat="1" ht="19.5" customHeight="1"/>
    <row r="533" s="4" customFormat="1" ht="19.5" customHeight="1"/>
    <row r="534" s="4" customFormat="1" ht="19.5" customHeight="1"/>
    <row r="535" s="4" customFormat="1" ht="19.5" customHeight="1"/>
    <row r="536" s="4" customFormat="1" ht="19.5" customHeight="1"/>
    <row r="537" s="4" customFormat="1" ht="19.5" customHeight="1"/>
    <row r="538" s="4" customFormat="1" ht="19.5" customHeight="1"/>
    <row r="539" s="4" customFormat="1" ht="19.5" customHeight="1"/>
    <row r="540" s="4" customFormat="1" ht="19.5" customHeight="1"/>
    <row r="541" s="4" customFormat="1" ht="19.5" customHeight="1"/>
    <row r="542" s="4" customFormat="1" ht="19.5" customHeight="1"/>
    <row r="543" s="4" customFormat="1" ht="19.5" customHeight="1"/>
    <row r="544" s="4" customFormat="1" ht="19.5" customHeight="1"/>
    <row r="545" s="4" customFormat="1" ht="19.5" customHeight="1"/>
    <row r="546" s="4" customFormat="1" ht="19.5" customHeight="1"/>
    <row r="547" s="4" customFormat="1" ht="19.5" customHeight="1"/>
    <row r="548" s="4" customFormat="1" ht="19.5" customHeight="1"/>
    <row r="549" s="4" customFormat="1" ht="19.5" customHeight="1"/>
    <row r="550" s="4" customFormat="1" ht="19.5" customHeight="1"/>
    <row r="551" s="4" customFormat="1" ht="19.5" customHeight="1"/>
    <row r="552" s="4" customFormat="1" ht="19.5" customHeight="1"/>
    <row r="553" s="4" customFormat="1" ht="19.5" customHeight="1"/>
    <row r="554" s="4" customFormat="1" ht="19.5" customHeight="1"/>
    <row r="555" s="4" customFormat="1" ht="19.5" customHeight="1"/>
    <row r="556" s="4" customFormat="1" ht="19.5" customHeight="1"/>
    <row r="557" s="4" customFormat="1" ht="19.5" customHeight="1"/>
    <row r="558" s="4" customFormat="1" ht="19.5" customHeight="1"/>
    <row r="559" s="4" customFormat="1" ht="19.5" customHeight="1"/>
    <row r="560" s="4" customFormat="1" ht="19.5" customHeight="1"/>
    <row r="561" s="4" customFormat="1" ht="19.5" customHeight="1"/>
    <row r="562" s="4" customFormat="1" ht="19.5" customHeight="1"/>
    <row r="563" s="4" customFormat="1" ht="19.5" customHeight="1"/>
    <row r="564" s="4" customFormat="1" ht="19.5" customHeight="1"/>
    <row r="565" s="4" customFormat="1" ht="19.5" customHeight="1"/>
    <row r="566" s="4" customFormat="1" ht="19.5" customHeight="1"/>
    <row r="567" s="4" customFormat="1" ht="19.5" customHeight="1"/>
    <row r="568" s="4" customFormat="1" ht="19.5" customHeight="1"/>
    <row r="569" s="4" customFormat="1" ht="19.5" customHeight="1"/>
    <row r="570" s="4" customFormat="1" ht="19.5" customHeight="1"/>
    <row r="571" s="4" customFormat="1" ht="19.5" customHeight="1"/>
    <row r="572" s="4" customFormat="1" ht="19.5" customHeight="1"/>
    <row r="573" s="4" customFormat="1" ht="19.5" customHeight="1"/>
    <row r="574" s="4" customFormat="1" ht="19.5" customHeight="1"/>
    <row r="575" s="4" customFormat="1" ht="19.5" customHeight="1"/>
    <row r="576" s="4" customFormat="1" ht="19.5" customHeight="1"/>
    <row r="577" s="4" customFormat="1" ht="19.5" customHeight="1"/>
    <row r="578" s="4" customFormat="1" ht="19.5" customHeight="1"/>
    <row r="579" s="4" customFormat="1" ht="19.5" customHeight="1"/>
    <row r="580" s="4" customFormat="1" ht="19.5" customHeight="1"/>
    <row r="581" s="4" customFormat="1" ht="19.5" customHeight="1"/>
    <row r="582" s="4" customFormat="1" ht="19.5" customHeight="1"/>
    <row r="583" s="4" customFormat="1" ht="19.5" customHeight="1"/>
    <row r="584" s="4" customFormat="1" ht="19.5" customHeight="1"/>
    <row r="585" s="4" customFormat="1" ht="19.5" customHeight="1"/>
    <row r="586" s="4" customFormat="1" ht="19.5" customHeight="1"/>
    <row r="587" s="4" customFormat="1" ht="19.5" customHeight="1"/>
    <row r="588" s="4" customFormat="1" ht="19.5" customHeight="1"/>
    <row r="589" s="4" customFormat="1" ht="19.5" customHeight="1"/>
    <row r="590" s="4" customFormat="1" ht="19.5" customHeight="1"/>
    <row r="591" s="4" customFormat="1" ht="19.5" customHeight="1"/>
    <row r="592" s="4" customFormat="1" ht="19.5" customHeight="1"/>
    <row r="593" s="4" customFormat="1" ht="19.5" customHeight="1"/>
    <row r="594" s="4" customFormat="1" ht="19.5" customHeight="1"/>
    <row r="595" s="4" customFormat="1" ht="19.5" customHeight="1"/>
    <row r="596" s="4" customFormat="1" ht="19.5" customHeight="1"/>
    <row r="597" s="4" customFormat="1" ht="19.5" customHeight="1"/>
    <row r="598" s="4" customFormat="1" ht="19.5" customHeight="1"/>
    <row r="599" s="4" customFormat="1" ht="19.5" customHeight="1"/>
    <row r="600" s="4" customFormat="1" ht="19.5" customHeight="1"/>
    <row r="601" s="4" customFormat="1" ht="19.5" customHeight="1"/>
    <row r="602" s="4" customFormat="1" ht="19.5" customHeight="1"/>
    <row r="603" s="4" customFormat="1" ht="19.5" customHeight="1"/>
    <row r="604" s="4" customFormat="1" ht="19.5" customHeight="1"/>
    <row r="605" s="4" customFormat="1" ht="19.5" customHeight="1"/>
    <row r="606" s="4" customFormat="1" ht="19.5" customHeight="1"/>
    <row r="607" s="4" customFormat="1" ht="19.5" customHeight="1"/>
    <row r="608" s="4" customFormat="1" ht="19.5" customHeight="1"/>
    <row r="609" s="4" customFormat="1" ht="19.5" customHeight="1"/>
    <row r="610" s="4" customFormat="1" ht="19.5" customHeight="1"/>
    <row r="611" s="4" customFormat="1" ht="19.5" customHeight="1"/>
    <row r="612" s="4" customFormat="1" ht="19.5" customHeight="1"/>
    <row r="613" s="4" customFormat="1" ht="19.5" customHeight="1"/>
    <row r="614" s="4" customFormat="1" ht="19.5" customHeight="1"/>
    <row r="615" s="4" customFormat="1" ht="19.5" customHeight="1"/>
    <row r="616" s="4" customFormat="1" ht="19.5" customHeight="1"/>
    <row r="617" s="4" customFormat="1" ht="19.5" customHeight="1"/>
    <row r="618" s="4" customFormat="1" ht="19.5" customHeight="1"/>
    <row r="619" s="4" customFormat="1" ht="19.5" customHeight="1"/>
    <row r="620" s="4" customFormat="1" ht="19.5" customHeight="1"/>
    <row r="621" s="4" customFormat="1" ht="19.5" customHeight="1"/>
    <row r="622" s="4" customFormat="1" ht="19.5" customHeight="1"/>
    <row r="623" s="4" customFormat="1" ht="19.5" customHeight="1"/>
    <row r="624" s="4" customFormat="1" ht="19.5" customHeight="1"/>
    <row r="625" s="4" customFormat="1" ht="19.5" customHeight="1"/>
    <row r="626" s="4" customFormat="1" ht="19.5" customHeight="1"/>
    <row r="627" s="4" customFormat="1" ht="19.5" customHeight="1"/>
    <row r="628" s="4" customFormat="1" ht="19.5" customHeight="1"/>
    <row r="629" s="4" customFormat="1" ht="19.5" customHeight="1"/>
    <row r="630" s="4" customFormat="1" ht="19.5" customHeight="1"/>
    <row r="631" s="4" customFormat="1" ht="19.5" customHeight="1"/>
    <row r="632" s="4" customFormat="1" ht="19.5" customHeight="1"/>
    <row r="633" s="4" customFormat="1" ht="19.5" customHeight="1"/>
    <row r="634" s="4" customFormat="1" ht="19.5" customHeight="1"/>
    <row r="635" s="4" customFormat="1" ht="19.5" customHeight="1"/>
    <row r="636" s="4" customFormat="1" ht="19.5" customHeight="1"/>
    <row r="637" s="4" customFormat="1" ht="19.5" customHeight="1"/>
    <row r="638" s="4" customFormat="1" ht="19.5" customHeight="1"/>
    <row r="639" s="4" customFormat="1" ht="19.5" customHeight="1"/>
    <row r="640" s="4" customFormat="1" ht="19.5" customHeight="1"/>
    <row r="641" s="4" customFormat="1" ht="19.5" customHeight="1"/>
    <row r="642" s="4" customFormat="1" ht="19.5" customHeight="1"/>
    <row r="643" s="4" customFormat="1" ht="19.5" customHeight="1"/>
    <row r="644" s="4" customFormat="1" ht="19.5" customHeight="1"/>
    <row r="645" s="4" customFormat="1" ht="19.5" customHeight="1"/>
    <row r="646" s="4" customFormat="1" ht="19.5" customHeight="1"/>
    <row r="647" s="4" customFormat="1" ht="19.5" customHeight="1"/>
    <row r="648" s="4" customFormat="1" ht="19.5" customHeight="1"/>
    <row r="649" s="4" customFormat="1" ht="19.5" customHeight="1"/>
    <row r="650" s="4" customFormat="1" ht="19.5" customHeight="1"/>
    <row r="651" s="4" customFormat="1" ht="19.5" customHeight="1"/>
    <row r="652" s="4" customFormat="1" ht="19.5" customHeight="1"/>
    <row r="653" s="4" customFormat="1" ht="19.5" customHeight="1"/>
    <row r="654" s="4" customFormat="1" ht="19.5" customHeight="1"/>
    <row r="655" s="4" customFormat="1" ht="19.5" customHeight="1"/>
    <row r="656" s="4" customFormat="1" ht="19.5" customHeight="1"/>
    <row r="657" s="4" customFormat="1" ht="19.5" customHeight="1"/>
    <row r="658" s="4" customFormat="1" ht="19.5" customHeight="1"/>
    <row r="659" s="4" customFormat="1" ht="19.5" customHeight="1"/>
    <row r="660" s="4" customFormat="1" ht="19.5" customHeight="1"/>
    <row r="661" s="4" customFormat="1" ht="19.5" customHeight="1"/>
    <row r="662" s="4" customFormat="1" ht="19.5" customHeight="1"/>
    <row r="663" s="4" customFormat="1" ht="19.5" customHeight="1"/>
    <row r="664" s="4" customFormat="1" ht="19.5" customHeight="1"/>
    <row r="665" s="4" customFormat="1" ht="19.5" customHeight="1"/>
    <row r="666" s="4" customFormat="1" ht="19.5" customHeight="1"/>
    <row r="667" s="4" customFormat="1" ht="19.5" customHeight="1"/>
    <row r="668" s="4" customFormat="1" ht="19.5" customHeight="1"/>
    <row r="669" s="4" customFormat="1" ht="19.5" customHeight="1"/>
    <row r="670" s="4" customFormat="1" ht="19.5" customHeight="1"/>
    <row r="671" s="4" customFormat="1" ht="19.5" customHeight="1"/>
    <row r="672" s="4" customFormat="1" ht="19.5" customHeight="1"/>
    <row r="673" s="4" customFormat="1" ht="19.5" customHeight="1"/>
    <row r="674" s="4" customFormat="1" ht="19.5" customHeight="1"/>
    <row r="675" s="4" customFormat="1" ht="19.5" customHeight="1"/>
    <row r="676" s="4" customFormat="1" ht="19.5" customHeight="1"/>
    <row r="677" s="4" customFormat="1" ht="19.5" customHeight="1"/>
    <row r="678" s="4" customFormat="1" ht="19.5" customHeight="1"/>
    <row r="679" s="4" customFormat="1" ht="19.5" customHeight="1"/>
    <row r="680" s="4" customFormat="1" ht="19.5" customHeight="1"/>
    <row r="681" s="4" customFormat="1" ht="19.5" customHeight="1"/>
    <row r="682" s="4" customFormat="1" ht="19.5" customHeight="1"/>
    <row r="683" s="4" customFormat="1" ht="19.5" customHeight="1"/>
    <row r="684" s="4" customFormat="1" ht="19.5" customHeight="1"/>
    <row r="685" s="4" customFormat="1" ht="19.5" customHeight="1"/>
    <row r="686" s="4" customFormat="1" ht="19.5" customHeight="1"/>
    <row r="687" s="4" customFormat="1" ht="19.5" customHeight="1"/>
    <row r="688" s="4" customFormat="1" ht="19.5" customHeight="1"/>
    <row r="689" s="4" customFormat="1" ht="19.5" customHeight="1"/>
    <row r="690" s="4" customFormat="1" ht="19.5" customHeight="1"/>
    <row r="691" s="4" customFormat="1" ht="19.5" customHeight="1"/>
    <row r="692" s="4" customFormat="1" ht="19.5" customHeight="1"/>
    <row r="693" s="4" customFormat="1" ht="19.5" customHeight="1"/>
    <row r="694" s="4" customFormat="1" ht="19.5" customHeight="1"/>
    <row r="695" s="4" customFormat="1" ht="19.5" customHeight="1"/>
    <row r="696" s="4" customFormat="1" ht="19.5" customHeight="1"/>
    <row r="697" s="4" customFormat="1" ht="19.5" customHeight="1"/>
    <row r="698" s="4" customFormat="1" ht="19.5" customHeight="1"/>
    <row r="699" s="4" customFormat="1" ht="19.5" customHeight="1"/>
    <row r="700" s="4" customFormat="1" ht="19.5" customHeight="1"/>
    <row r="701" s="4" customFormat="1" ht="19.5" customHeight="1"/>
    <row r="702" s="4" customFormat="1" ht="19.5" customHeight="1"/>
    <row r="703" s="4" customFormat="1" ht="19.5" customHeight="1"/>
    <row r="704" s="4" customFormat="1" ht="19.5" customHeight="1"/>
    <row r="705" s="4" customFormat="1" ht="19.5" customHeight="1"/>
    <row r="706" s="4" customFormat="1" ht="19.5" customHeight="1"/>
    <row r="707" s="4" customFormat="1" ht="19.5" customHeight="1"/>
    <row r="708" s="4" customFormat="1" ht="19.5" customHeight="1"/>
    <row r="709" s="4" customFormat="1" ht="19.5" customHeight="1"/>
    <row r="710" s="4" customFormat="1" ht="19.5" customHeight="1"/>
    <row r="711" s="4" customFormat="1" ht="19.5" customHeight="1"/>
    <row r="712" s="4" customFormat="1" ht="19.5" customHeight="1"/>
    <row r="713" s="4" customFormat="1" ht="19.5" customHeight="1"/>
    <row r="714" s="4" customFormat="1" ht="19.5" customHeight="1"/>
    <row r="715" s="4" customFormat="1" ht="19.5" customHeight="1"/>
    <row r="716" s="4" customFormat="1" ht="19.5" customHeight="1"/>
    <row r="717" s="4" customFormat="1" ht="19.5" customHeight="1"/>
    <row r="718" s="4" customFormat="1" ht="19.5" customHeight="1"/>
    <row r="719" s="4" customFormat="1" ht="19.5" customHeight="1"/>
    <row r="720" s="4" customFormat="1" ht="19.5" customHeight="1"/>
    <row r="721" s="4" customFormat="1" ht="19.5" customHeight="1"/>
    <row r="722" s="4" customFormat="1" ht="19.5" customHeight="1"/>
    <row r="723" s="4" customFormat="1" ht="19.5" customHeight="1"/>
    <row r="724" s="4" customFormat="1" ht="19.5" customHeight="1"/>
    <row r="725" s="4" customFormat="1" ht="19.5" customHeight="1"/>
    <row r="726" s="4" customFormat="1" ht="19.5" customHeight="1"/>
    <row r="727" s="4" customFormat="1" ht="19.5" customHeight="1"/>
    <row r="728" s="4" customFormat="1" ht="19.5" customHeight="1"/>
    <row r="729" s="4" customFormat="1" ht="19.5" customHeight="1"/>
    <row r="730" s="4" customFormat="1" ht="19.5" customHeight="1"/>
    <row r="731" s="4" customFormat="1" ht="19.5" customHeight="1"/>
    <row r="732" s="4" customFormat="1" ht="19.5" customHeight="1"/>
    <row r="733" s="4" customFormat="1" ht="19.5" customHeight="1"/>
    <row r="734" s="4" customFormat="1" ht="19.5" customHeight="1"/>
    <row r="735" s="4" customFormat="1" ht="19.5" customHeight="1"/>
    <row r="736" s="4" customFormat="1" ht="19.5" customHeight="1"/>
    <row r="737" s="4" customFormat="1" ht="19.5" customHeight="1"/>
    <row r="738" s="4" customFormat="1" ht="19.5" customHeight="1"/>
    <row r="739" s="4" customFormat="1" ht="19.5" customHeight="1"/>
    <row r="740" s="4" customFormat="1" ht="19.5" customHeight="1"/>
    <row r="741" s="4" customFormat="1" ht="19.5" customHeight="1"/>
    <row r="742" s="4" customFormat="1" ht="19.5" customHeight="1"/>
    <row r="743" s="4" customFormat="1" ht="19.5" customHeight="1"/>
    <row r="744" s="4" customFormat="1" ht="19.5" customHeight="1"/>
    <row r="745" s="4" customFormat="1" ht="19.5" customHeight="1"/>
    <row r="746" s="4" customFormat="1" ht="19.5" customHeight="1"/>
    <row r="747" s="4" customFormat="1" ht="19.5" customHeight="1"/>
    <row r="748" s="4" customFormat="1" ht="19.5" customHeight="1"/>
    <row r="749" s="4" customFormat="1" ht="19.5" customHeight="1"/>
    <row r="750" s="4" customFormat="1" ht="19.5" customHeight="1"/>
    <row r="751" s="4" customFormat="1" ht="19.5" customHeight="1"/>
    <row r="752" s="4" customFormat="1" ht="19.5" customHeight="1"/>
    <row r="753" s="4" customFormat="1" ht="19.5" customHeight="1"/>
    <row r="754" s="4" customFormat="1" ht="19.5" customHeight="1"/>
    <row r="755" s="4" customFormat="1" ht="19.5" customHeight="1"/>
    <row r="756" s="4" customFormat="1" ht="19.5" customHeight="1"/>
    <row r="757" s="4" customFormat="1" ht="19.5" customHeight="1"/>
    <row r="758" s="4" customFormat="1" ht="19.5" customHeight="1"/>
    <row r="759" s="4" customFormat="1" ht="19.5" customHeight="1"/>
    <row r="760" s="4" customFormat="1" ht="19.5" customHeight="1"/>
    <row r="761" s="4" customFormat="1" ht="19.5" customHeight="1"/>
    <row r="762" s="4" customFormat="1" ht="19.5" customHeight="1"/>
    <row r="763" s="4" customFormat="1" ht="19.5" customHeight="1"/>
    <row r="764" s="4" customFormat="1" ht="19.5" customHeight="1"/>
    <row r="765" s="4" customFormat="1" ht="19.5" customHeight="1"/>
    <row r="766" s="4" customFormat="1" ht="19.5" customHeight="1"/>
    <row r="767" s="4" customFormat="1" ht="19.5" customHeight="1"/>
    <row r="768" s="4" customFormat="1" ht="19.5" customHeight="1"/>
    <row r="769" s="4" customFormat="1" ht="19.5" customHeight="1"/>
    <row r="770" s="4" customFormat="1" ht="19.5" customHeight="1"/>
    <row r="771" s="4" customFormat="1" ht="19.5" customHeight="1"/>
    <row r="772" s="4" customFormat="1" ht="19.5" customHeight="1"/>
    <row r="773" s="4" customFormat="1" ht="19.5" customHeight="1"/>
    <row r="774" s="4" customFormat="1" ht="19.5" customHeight="1"/>
    <row r="775" s="4" customFormat="1" ht="19.5" customHeight="1"/>
    <row r="776" s="4" customFormat="1" ht="19.5" customHeight="1"/>
    <row r="777" s="4" customFormat="1" ht="19.5" customHeight="1"/>
    <row r="778" s="4" customFormat="1" ht="19.5" customHeight="1"/>
    <row r="779" s="4" customFormat="1" ht="19.5" customHeight="1"/>
    <row r="780" s="4" customFormat="1" ht="19.5" customHeight="1"/>
    <row r="781" s="4" customFormat="1" ht="19.5" customHeight="1"/>
    <row r="782" s="4" customFormat="1" ht="19.5" customHeight="1"/>
    <row r="783" s="4" customFormat="1" ht="19.5" customHeight="1"/>
    <row r="784" s="4" customFormat="1" ht="19.5" customHeight="1"/>
    <row r="785" s="4" customFormat="1" ht="19.5" customHeight="1"/>
    <row r="786" s="4" customFormat="1" ht="19.5" customHeight="1"/>
    <row r="787" s="4" customFormat="1" ht="19.5" customHeight="1"/>
    <row r="788" s="4" customFormat="1" ht="19.5" customHeight="1"/>
    <row r="789" s="4" customFormat="1" ht="19.5" customHeight="1"/>
    <row r="790" s="4" customFormat="1" ht="19.5" customHeight="1"/>
    <row r="791" s="4" customFormat="1" ht="19.5" customHeight="1"/>
    <row r="792" s="4" customFormat="1" ht="19.5" customHeight="1"/>
    <row r="793" s="4" customFormat="1" ht="19.5" customHeight="1"/>
    <row r="794" s="4" customFormat="1" ht="19.5" customHeight="1"/>
    <row r="795" s="4" customFormat="1" ht="19.5" customHeight="1"/>
    <row r="796" s="4" customFormat="1" ht="19.5" customHeight="1"/>
    <row r="797" s="4" customFormat="1" ht="19.5" customHeight="1"/>
    <row r="798" s="4" customFormat="1" ht="19.5" customHeight="1"/>
    <row r="799" s="4" customFormat="1" ht="19.5" customHeight="1"/>
    <row r="800" s="4" customFormat="1" ht="19.5" customHeight="1"/>
    <row r="801" s="4" customFormat="1" ht="19.5" customHeight="1"/>
    <row r="802" s="4" customFormat="1" ht="19.5" customHeight="1"/>
    <row r="803" s="4" customFormat="1" ht="19.5" customHeight="1"/>
    <row r="804" s="4" customFormat="1" ht="19.5" customHeight="1"/>
    <row r="805" s="4" customFormat="1" ht="19.5" customHeight="1"/>
    <row r="806" s="4" customFormat="1" ht="19.5" customHeight="1"/>
    <row r="807" s="4" customFormat="1" ht="19.5" customHeight="1"/>
    <row r="808" s="4" customFormat="1" ht="19.5" customHeight="1"/>
    <row r="809" s="4" customFormat="1" ht="19.5" customHeight="1"/>
    <row r="810" s="4" customFormat="1" ht="19.5" customHeight="1"/>
    <row r="811" s="4" customFormat="1" ht="19.5" customHeight="1"/>
    <row r="812" s="4" customFormat="1" ht="19.5" customHeight="1"/>
    <row r="813" s="4" customFormat="1" ht="19.5" customHeight="1"/>
    <row r="814" s="4" customFormat="1" ht="19.5" customHeight="1"/>
    <row r="815" s="4" customFormat="1" ht="19.5" customHeight="1"/>
    <row r="816" s="4" customFormat="1" ht="19.5" customHeight="1"/>
    <row r="817" s="4" customFormat="1" ht="19.5" customHeight="1"/>
    <row r="818" s="4" customFormat="1" ht="19.5" customHeight="1"/>
    <row r="819" s="4" customFormat="1" ht="19.5" customHeight="1"/>
    <row r="820" s="4" customFormat="1" ht="19.5" customHeight="1"/>
    <row r="821" s="4" customFormat="1" ht="19.5" customHeight="1"/>
    <row r="822" s="4" customFormat="1" ht="19.5" customHeight="1"/>
    <row r="823" s="4" customFormat="1" ht="19.5" customHeight="1"/>
    <row r="824" s="4" customFormat="1" ht="19.5" customHeight="1"/>
    <row r="825" s="4" customFormat="1" ht="19.5" customHeight="1"/>
    <row r="826" s="4" customFormat="1" ht="19.5" customHeight="1"/>
    <row r="827" s="4" customFormat="1" ht="19.5" customHeight="1"/>
    <row r="828" s="4" customFormat="1" ht="19.5" customHeight="1"/>
    <row r="829" s="4" customFormat="1" ht="19.5" customHeight="1"/>
    <row r="830" s="4" customFormat="1" ht="19.5" customHeight="1"/>
    <row r="831" s="4" customFormat="1" ht="19.5" customHeight="1"/>
    <row r="832" s="4" customFormat="1" ht="19.5" customHeight="1"/>
    <row r="833" s="4" customFormat="1" ht="19.5" customHeight="1"/>
    <row r="834" s="4" customFormat="1" ht="19.5" customHeight="1"/>
    <row r="835" s="4" customFormat="1" ht="19.5" customHeight="1"/>
    <row r="836" s="4" customFormat="1" ht="19.5" customHeight="1"/>
    <row r="837" s="4" customFormat="1" ht="19.5" customHeight="1"/>
    <row r="838" s="4" customFormat="1" ht="19.5" customHeight="1"/>
    <row r="839" s="4" customFormat="1" ht="19.5" customHeight="1"/>
    <row r="840" s="4" customFormat="1" ht="19.5" customHeight="1"/>
    <row r="841" s="4" customFormat="1" ht="19.5" customHeight="1"/>
    <row r="842" s="4" customFormat="1" ht="19.5" customHeight="1"/>
    <row r="843" s="4" customFormat="1" ht="19.5" customHeight="1"/>
    <row r="844" s="4" customFormat="1" ht="19.5" customHeight="1"/>
    <row r="845" s="4" customFormat="1" ht="19.5" customHeight="1"/>
    <row r="846" s="4" customFormat="1" ht="19.5" customHeight="1"/>
    <row r="847" s="4" customFormat="1" ht="19.5" customHeight="1"/>
    <row r="848" s="4" customFormat="1" ht="19.5" customHeight="1"/>
    <row r="849" s="4" customFormat="1" ht="19.5" customHeight="1"/>
    <row r="850" s="4" customFormat="1" ht="19.5" customHeight="1"/>
    <row r="851" s="4" customFormat="1" ht="19.5" customHeight="1"/>
    <row r="852" s="4" customFormat="1" ht="19.5" customHeight="1"/>
    <row r="853" s="4" customFormat="1" ht="19.5" customHeight="1"/>
    <row r="854" s="4" customFormat="1" ht="19.5" customHeight="1"/>
    <row r="855" s="4" customFormat="1" ht="19.5" customHeight="1"/>
    <row r="856" s="4" customFormat="1" ht="19.5" customHeight="1"/>
    <row r="857" s="4" customFormat="1" ht="19.5" customHeight="1"/>
    <row r="858" s="4" customFormat="1" ht="19.5" customHeight="1"/>
    <row r="859" s="4" customFormat="1" ht="19.5" customHeight="1"/>
    <row r="860" s="4" customFormat="1" ht="19.5" customHeight="1"/>
    <row r="861" s="4" customFormat="1" ht="19.5" customHeight="1"/>
    <row r="862" s="4" customFormat="1" ht="19.5" customHeight="1"/>
    <row r="863" s="4" customFormat="1" ht="19.5" customHeight="1"/>
    <row r="864" s="4" customFormat="1" ht="19.5" customHeight="1"/>
    <row r="865" s="4" customFormat="1" ht="19.5" customHeight="1"/>
    <row r="866" s="4" customFormat="1" ht="19.5" customHeight="1"/>
    <row r="867" s="4" customFormat="1" ht="19.5" customHeight="1"/>
    <row r="868" s="4" customFormat="1" ht="19.5" customHeight="1"/>
    <row r="869" s="4" customFormat="1" ht="19.5" customHeight="1"/>
    <row r="870" s="4" customFormat="1" ht="19.5" customHeight="1"/>
    <row r="871" s="4" customFormat="1" ht="19.5" customHeight="1"/>
    <row r="872" s="4" customFormat="1" ht="19.5" customHeight="1"/>
    <row r="873" s="4" customFormat="1" ht="19.5" customHeight="1"/>
    <row r="874" s="4" customFormat="1" ht="19.5" customHeight="1"/>
    <row r="875" s="4" customFormat="1" ht="19.5" customHeight="1"/>
    <row r="876" s="4" customFormat="1" ht="19.5" customHeight="1"/>
    <row r="877" s="4" customFormat="1" ht="19.5" customHeight="1"/>
    <row r="878" s="4" customFormat="1" ht="19.5" customHeight="1"/>
    <row r="879" s="4" customFormat="1" ht="19.5" customHeight="1"/>
    <row r="880" s="4" customFormat="1" ht="19.5" customHeight="1"/>
    <row r="881" s="4" customFormat="1" ht="19.5" customHeight="1"/>
    <row r="882" s="4" customFormat="1" ht="19.5" customHeight="1"/>
    <row r="883" s="4" customFormat="1" ht="19.5" customHeight="1"/>
    <row r="884" s="4" customFormat="1" ht="19.5" customHeight="1"/>
    <row r="885" s="4" customFormat="1" ht="19.5" customHeight="1"/>
    <row r="886" s="4" customFormat="1" ht="19.5" customHeight="1"/>
    <row r="887" s="4" customFormat="1" ht="19.5" customHeight="1"/>
    <row r="888" s="4" customFormat="1" ht="19.5" customHeight="1"/>
    <row r="889" s="4" customFormat="1" ht="19.5" customHeight="1"/>
    <row r="890" s="4" customFormat="1" ht="19.5" customHeight="1"/>
    <row r="891" s="4" customFormat="1" ht="19.5" customHeight="1"/>
    <row r="892" s="4" customFormat="1" ht="19.5" customHeight="1"/>
    <row r="893" s="4" customFormat="1" ht="19.5" customHeight="1"/>
    <row r="894" s="4" customFormat="1" ht="19.5" customHeight="1"/>
    <row r="895" s="4" customFormat="1" ht="19.5" customHeight="1"/>
    <row r="896" s="4" customFormat="1" ht="19.5" customHeight="1"/>
    <row r="897" s="4" customFormat="1" ht="19.5" customHeight="1"/>
    <row r="898" s="4" customFormat="1" ht="19.5" customHeight="1"/>
    <row r="899" s="4" customFormat="1" ht="19.5" customHeight="1"/>
    <row r="900" s="4" customFormat="1" ht="19.5" customHeight="1"/>
    <row r="901" s="4" customFormat="1" ht="19.5" customHeight="1"/>
    <row r="902" s="4" customFormat="1" ht="19.5" customHeight="1"/>
    <row r="903" s="4" customFormat="1" ht="19.5" customHeight="1"/>
    <row r="904" s="4" customFormat="1" ht="19.5" customHeight="1"/>
    <row r="905" s="4" customFormat="1" ht="19.5" customHeight="1"/>
    <row r="906" s="4" customFormat="1" ht="19.5" customHeight="1"/>
    <row r="907" s="4" customFormat="1" ht="19.5" customHeight="1"/>
    <row r="908" s="4" customFormat="1" ht="19.5" customHeight="1"/>
    <row r="909" s="4" customFormat="1" ht="19.5" customHeight="1"/>
    <row r="910" s="4" customFormat="1" ht="19.5" customHeight="1"/>
    <row r="911" s="4" customFormat="1" ht="19.5" customHeight="1"/>
    <row r="912" s="4" customFormat="1" ht="19.5" customHeight="1"/>
    <row r="913" s="4" customFormat="1" ht="19.5" customHeight="1"/>
    <row r="914" s="4" customFormat="1" ht="19.5" customHeight="1"/>
    <row r="915" s="4" customFormat="1" ht="19.5" customHeight="1"/>
    <row r="916" s="4" customFormat="1" ht="19.5" customHeight="1"/>
    <row r="917" s="4" customFormat="1" ht="19.5" customHeight="1"/>
    <row r="918" s="4" customFormat="1" ht="19.5" customHeight="1"/>
    <row r="919" s="4" customFormat="1" ht="19.5" customHeight="1"/>
    <row r="920" s="4" customFormat="1" ht="19.5" customHeight="1"/>
    <row r="921" s="4" customFormat="1" ht="19.5" customHeight="1"/>
    <row r="922" s="4" customFormat="1" ht="19.5" customHeight="1"/>
    <row r="923" s="4" customFormat="1" ht="19.5" customHeight="1"/>
    <row r="924" s="4" customFormat="1" ht="19.5" customHeight="1"/>
    <row r="925" s="4" customFormat="1" ht="19.5" customHeight="1"/>
    <row r="926" s="4" customFormat="1" ht="19.5" customHeight="1"/>
    <row r="927" s="4" customFormat="1" ht="19.5" customHeight="1"/>
    <row r="928" s="4" customFormat="1" ht="19.5" customHeight="1"/>
    <row r="929" s="4" customFormat="1" ht="19.5" customHeight="1"/>
    <row r="930" s="4" customFormat="1" ht="19.5" customHeight="1"/>
    <row r="931" s="4" customFormat="1" ht="19.5" customHeight="1"/>
    <row r="932" s="4" customFormat="1" ht="19.5" customHeight="1"/>
    <row r="933" s="4" customFormat="1" ht="19.5" customHeight="1"/>
    <row r="934" s="4" customFormat="1" ht="19.5" customHeight="1"/>
    <row r="935" s="4" customFormat="1" ht="19.5" customHeight="1"/>
    <row r="936" s="4" customFormat="1" ht="19.5" customHeight="1"/>
    <row r="937" s="4" customFormat="1" ht="19.5" customHeight="1"/>
    <row r="938" s="4" customFormat="1" ht="19.5" customHeight="1"/>
    <row r="939" s="4" customFormat="1" ht="19.5" customHeight="1"/>
    <row r="940" s="4" customFormat="1" ht="19.5" customHeight="1"/>
    <row r="941" s="4" customFormat="1" ht="19.5" customHeight="1"/>
    <row r="942" s="4" customFormat="1" ht="19.5" customHeight="1"/>
    <row r="943" s="4" customFormat="1" ht="19.5" customHeight="1"/>
    <row r="944" s="4" customFormat="1" ht="19.5" customHeight="1"/>
    <row r="945" s="4" customFormat="1" ht="19.5" customHeight="1"/>
    <row r="946" s="4" customFormat="1" ht="19.5" customHeight="1"/>
    <row r="947" s="4" customFormat="1" ht="19.5" customHeight="1"/>
    <row r="948" s="4" customFormat="1" ht="19.5" customHeight="1"/>
    <row r="949" s="4" customFormat="1" ht="19.5" customHeight="1"/>
    <row r="950" s="4" customFormat="1" ht="19.5" customHeight="1"/>
    <row r="951" s="4" customFormat="1" ht="19.5" customHeight="1"/>
    <row r="952" s="4" customFormat="1" ht="19.5" customHeight="1"/>
    <row r="953" s="4" customFormat="1" ht="19.5" customHeight="1"/>
    <row r="954" s="4" customFormat="1" ht="19.5" customHeight="1"/>
    <row r="955" s="4" customFormat="1" ht="19.5" customHeight="1"/>
    <row r="956" s="4" customFormat="1" ht="19.5" customHeight="1"/>
    <row r="957" s="4" customFormat="1" ht="19.5" customHeight="1"/>
    <row r="958" s="4" customFormat="1" ht="19.5" customHeight="1"/>
    <row r="959" s="4" customFormat="1" ht="19.5" customHeight="1"/>
    <row r="960" s="4" customFormat="1" ht="19.5" customHeight="1"/>
    <row r="961" s="4" customFormat="1" ht="19.5" customHeight="1"/>
    <row r="962" s="4" customFormat="1" ht="19.5" customHeight="1"/>
    <row r="963" s="4" customFormat="1" ht="19.5" customHeight="1"/>
    <row r="964" s="4" customFormat="1" ht="19.5" customHeight="1"/>
    <row r="965" s="4" customFormat="1" ht="19.5" customHeight="1"/>
    <row r="966" s="4" customFormat="1" ht="19.5" customHeight="1"/>
    <row r="967" s="4" customFormat="1" ht="19.5" customHeight="1"/>
    <row r="968" s="4" customFormat="1" ht="19.5" customHeight="1"/>
    <row r="969" s="4" customFormat="1" ht="19.5" customHeight="1"/>
    <row r="970" s="4" customFormat="1" ht="19.5" customHeight="1"/>
    <row r="971" s="4" customFormat="1" ht="19.5" customHeight="1"/>
    <row r="972" s="4" customFormat="1" ht="19.5" customHeight="1"/>
    <row r="973" s="4" customFormat="1" ht="19.5" customHeight="1"/>
    <row r="974" s="4" customFormat="1" ht="19.5" customHeight="1"/>
    <row r="975" s="4" customFormat="1" ht="19.5" customHeight="1"/>
    <row r="976" s="4" customFormat="1" ht="19.5" customHeight="1"/>
    <row r="977" s="4" customFormat="1" ht="19.5" customHeight="1"/>
    <row r="978" s="4" customFormat="1" ht="19.5" customHeight="1"/>
    <row r="979" s="4" customFormat="1" ht="19.5" customHeight="1"/>
    <row r="980" s="4" customFormat="1" ht="19.5" customHeight="1"/>
  </sheetData>
  <sheetProtection/>
  <mergeCells count="1">
    <mergeCell ref="A2:E2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workbookViewId="0" topLeftCell="A1">
      <selection activeCell="G11" sqref="G11"/>
    </sheetView>
  </sheetViews>
  <sheetFormatPr defaultColWidth="9.125" defaultRowHeight="14.25"/>
  <cols>
    <col min="1" max="1" width="40.75390625" style="540" customWidth="1"/>
    <col min="2" max="2" width="30.75390625" style="540" customWidth="1"/>
    <col min="3" max="216" width="9.125" style="540" customWidth="1"/>
    <col min="217" max="16384" width="9.125" style="540" customWidth="1"/>
  </cols>
  <sheetData>
    <row r="1" s="538" customFormat="1" ht="19.5" customHeight="1">
      <c r="A1" s="85" t="s">
        <v>95</v>
      </c>
    </row>
    <row r="2" spans="1:2" s="539" customFormat="1" ht="48.75" customHeight="1">
      <c r="A2" s="541" t="s">
        <v>96</v>
      </c>
      <c r="B2" s="541"/>
    </row>
    <row r="3" spans="1:2" ht="30.75" customHeight="1">
      <c r="A3" s="542" t="s">
        <v>2</v>
      </c>
      <c r="B3" s="542"/>
    </row>
    <row r="4" spans="1:2" ht="30.75" customHeight="1">
      <c r="A4" s="341" t="s">
        <v>79</v>
      </c>
      <c r="B4" s="543" t="s">
        <v>94</v>
      </c>
    </row>
    <row r="5" spans="1:2" ht="30.75" customHeight="1">
      <c r="A5" s="544" t="s">
        <v>81</v>
      </c>
      <c r="B5" s="545">
        <v>1007220</v>
      </c>
    </row>
    <row r="6" spans="1:4" ht="30.75" customHeight="1">
      <c r="A6" s="546" t="s">
        <v>82</v>
      </c>
      <c r="B6" s="545">
        <v>2155</v>
      </c>
      <c r="D6" s="547"/>
    </row>
    <row r="7" spans="1:2" ht="30.75" customHeight="1">
      <c r="A7" s="544" t="s">
        <v>84</v>
      </c>
      <c r="B7" s="545">
        <v>1280404</v>
      </c>
    </row>
    <row r="8" spans="1:4" ht="30.75" customHeight="1">
      <c r="A8" s="544" t="s">
        <v>86</v>
      </c>
      <c r="B8" s="545">
        <v>103246</v>
      </c>
      <c r="D8" s="547"/>
    </row>
    <row r="9" spans="1:4" ht="30.75" customHeight="1">
      <c r="A9" s="544" t="s">
        <v>88</v>
      </c>
      <c r="B9" s="545">
        <v>1157687</v>
      </c>
      <c r="D9" s="547"/>
    </row>
    <row r="10" spans="1:4" ht="30.75" customHeight="1">
      <c r="A10" s="544" t="s">
        <v>90</v>
      </c>
      <c r="B10" s="545">
        <v>19471</v>
      </c>
      <c r="D10" s="547"/>
    </row>
    <row r="11" spans="1:2" ht="30.75" customHeight="1">
      <c r="A11" s="544" t="s">
        <v>57</v>
      </c>
      <c r="B11" s="545">
        <v>127452</v>
      </c>
    </row>
    <row r="12" spans="1:2" ht="30.75" customHeight="1">
      <c r="A12" s="544" t="s">
        <v>67</v>
      </c>
      <c r="B12" s="545">
        <v>638</v>
      </c>
    </row>
    <row r="13" spans="1:2" ht="30.75" customHeight="1">
      <c r="A13" s="544" t="s">
        <v>59</v>
      </c>
      <c r="B13" s="545"/>
    </row>
    <row r="14" spans="1:2" ht="30.75" customHeight="1">
      <c r="A14" s="544"/>
      <c r="B14" s="545"/>
    </row>
    <row r="15" spans="1:4" ht="30.75" customHeight="1">
      <c r="A15" s="548" t="s">
        <v>71</v>
      </c>
      <c r="B15" s="545">
        <f>B5+B6+B7+B11+B12+B13</f>
        <v>2417869</v>
      </c>
      <c r="C15" s="547"/>
      <c r="D15" s="547"/>
    </row>
    <row r="16" ht="19.5" customHeight="1"/>
  </sheetData>
  <sheetProtection/>
  <mergeCells count="2">
    <mergeCell ref="A2:B2"/>
    <mergeCell ref="A3:B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showZeros="0" workbookViewId="0" topLeftCell="A1">
      <selection activeCell="H12" sqref="H12"/>
    </sheetView>
  </sheetViews>
  <sheetFormatPr defaultColWidth="9.00390625" defaultRowHeight="21" customHeight="1"/>
  <cols>
    <col min="1" max="1" width="39.75390625" style="325" customWidth="1"/>
    <col min="2" max="2" width="15.875" style="526" customWidth="1"/>
    <col min="3" max="3" width="15.875" style="325" customWidth="1"/>
    <col min="4" max="4" width="13.00390625" style="325" customWidth="1"/>
    <col min="5" max="16384" width="9.00390625" style="325" customWidth="1"/>
  </cols>
  <sheetData>
    <row r="1" spans="1:2" s="524" customFormat="1" ht="19.5" customHeight="1">
      <c r="A1" s="85" t="s">
        <v>97</v>
      </c>
      <c r="B1" s="527"/>
    </row>
    <row r="2" spans="1:3" s="324" customFormat="1" ht="48.75" customHeight="1">
      <c r="A2" s="528" t="s">
        <v>98</v>
      </c>
      <c r="B2" s="528"/>
      <c r="C2" s="528"/>
    </row>
    <row r="3" spans="1:3" ht="21" customHeight="1">
      <c r="A3" s="350"/>
      <c r="B3" s="529"/>
      <c r="C3" s="530" t="s">
        <v>2</v>
      </c>
    </row>
    <row r="4" spans="1:3" s="525" customFormat="1" ht="46.5" customHeight="1">
      <c r="A4" s="273" t="s">
        <v>3</v>
      </c>
      <c r="B4" s="504" t="s">
        <v>94</v>
      </c>
      <c r="C4" s="315" t="s">
        <v>99</v>
      </c>
    </row>
    <row r="5" spans="1:3" ht="21" customHeight="1">
      <c r="A5" s="531" t="s">
        <v>100</v>
      </c>
      <c r="B5" s="532">
        <f>SUM(B6:B17)</f>
        <v>545000</v>
      </c>
      <c r="C5" s="533">
        <v>109</v>
      </c>
    </row>
    <row r="6" spans="1:3" ht="21" customHeight="1">
      <c r="A6" s="534" t="s">
        <v>101</v>
      </c>
      <c r="B6" s="375">
        <v>252400</v>
      </c>
      <c r="C6" s="533"/>
    </row>
    <row r="7" spans="1:3" ht="21" customHeight="1">
      <c r="A7" s="534" t="s">
        <v>102</v>
      </c>
      <c r="B7" s="375">
        <v>85600</v>
      </c>
      <c r="C7" s="533"/>
    </row>
    <row r="8" spans="1:3" ht="21" customHeight="1">
      <c r="A8" s="534" t="s">
        <v>103</v>
      </c>
      <c r="B8" s="375">
        <v>10600</v>
      </c>
      <c r="C8" s="533"/>
    </row>
    <row r="9" spans="1:3" ht="21" customHeight="1">
      <c r="A9" s="534" t="s">
        <v>104</v>
      </c>
      <c r="B9" s="375">
        <v>66800</v>
      </c>
      <c r="C9" s="533"/>
    </row>
    <row r="10" spans="1:3" ht="21" customHeight="1">
      <c r="A10" s="534" t="s">
        <v>105</v>
      </c>
      <c r="B10" s="375">
        <v>35900</v>
      </c>
      <c r="C10" s="533"/>
    </row>
    <row r="11" spans="1:3" ht="21" customHeight="1">
      <c r="A11" s="534" t="s">
        <v>106</v>
      </c>
      <c r="B11" s="375">
        <v>12500</v>
      </c>
      <c r="C11" s="533"/>
    </row>
    <row r="12" spans="1:3" ht="21" customHeight="1">
      <c r="A12" s="534" t="s">
        <v>107</v>
      </c>
      <c r="B12" s="375">
        <v>10000</v>
      </c>
      <c r="C12" s="533"/>
    </row>
    <row r="13" spans="1:3" ht="21" customHeight="1">
      <c r="A13" s="534" t="s">
        <v>108</v>
      </c>
      <c r="B13" s="375">
        <v>31600</v>
      </c>
      <c r="C13" s="533"/>
    </row>
    <row r="14" spans="1:3" ht="21" customHeight="1">
      <c r="A14" s="534" t="s">
        <v>109</v>
      </c>
      <c r="B14" s="375">
        <v>7000</v>
      </c>
      <c r="C14" s="533"/>
    </row>
    <row r="15" spans="1:3" ht="21" customHeight="1">
      <c r="A15" s="534" t="s">
        <v>110</v>
      </c>
      <c r="B15" s="375">
        <v>5100</v>
      </c>
      <c r="C15" s="533"/>
    </row>
    <row r="16" spans="1:3" ht="21" customHeight="1">
      <c r="A16" s="534" t="s">
        <v>111</v>
      </c>
      <c r="B16" s="375">
        <v>23720</v>
      </c>
      <c r="C16" s="533"/>
    </row>
    <row r="17" spans="1:3" ht="21" customHeight="1">
      <c r="A17" s="534" t="s">
        <v>112</v>
      </c>
      <c r="B17" s="375">
        <v>3780</v>
      </c>
      <c r="C17" s="533"/>
    </row>
    <row r="18" spans="1:3" ht="21" customHeight="1">
      <c r="A18" s="531" t="s">
        <v>113</v>
      </c>
      <c r="B18" s="532">
        <f>SUM(B19:B25)</f>
        <v>188629</v>
      </c>
      <c r="C18" s="533">
        <v>109</v>
      </c>
    </row>
    <row r="19" spans="1:3" ht="21" customHeight="1">
      <c r="A19" s="535" t="s">
        <v>114</v>
      </c>
      <c r="B19" s="375">
        <v>60824</v>
      </c>
      <c r="C19" s="533"/>
    </row>
    <row r="20" spans="1:3" ht="21" customHeight="1">
      <c r="A20" s="535" t="s">
        <v>115</v>
      </c>
      <c r="B20" s="375">
        <v>18500</v>
      </c>
      <c r="C20" s="533"/>
    </row>
    <row r="21" spans="1:3" ht="21" customHeight="1">
      <c r="A21" s="535" t="s">
        <v>116</v>
      </c>
      <c r="B21" s="375">
        <v>19300</v>
      </c>
      <c r="C21" s="533"/>
    </row>
    <row r="22" spans="1:3" ht="21" customHeight="1">
      <c r="A22" s="535" t="s">
        <v>117</v>
      </c>
      <c r="B22" s="375">
        <v>34000</v>
      </c>
      <c r="C22" s="533"/>
    </row>
    <row r="23" spans="1:3" ht="21" customHeight="1">
      <c r="A23" s="535" t="s">
        <v>118</v>
      </c>
      <c r="B23" s="375">
        <v>29700</v>
      </c>
      <c r="C23" s="533"/>
    </row>
    <row r="24" spans="1:3" ht="21" customHeight="1">
      <c r="A24" s="535" t="s">
        <v>119</v>
      </c>
      <c r="B24" s="375">
        <v>26300</v>
      </c>
      <c r="C24" s="533"/>
    </row>
    <row r="25" spans="1:3" ht="21" customHeight="1">
      <c r="A25" s="535" t="s">
        <v>120</v>
      </c>
      <c r="B25" s="375">
        <v>5</v>
      </c>
      <c r="C25" s="533"/>
    </row>
    <row r="26" spans="1:3" ht="21" customHeight="1">
      <c r="A26" s="330" t="s">
        <v>121</v>
      </c>
      <c r="B26" s="536">
        <f>B5+B18</f>
        <v>733629</v>
      </c>
      <c r="C26" s="533">
        <v>109</v>
      </c>
    </row>
    <row r="27" spans="1:3" ht="32.25" customHeight="1">
      <c r="A27" s="537"/>
      <c r="B27" s="537"/>
      <c r="C27" s="537"/>
    </row>
  </sheetData>
  <sheetProtection/>
  <mergeCells count="2">
    <mergeCell ref="A2:C2"/>
    <mergeCell ref="A27:C27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31"/>
  <sheetViews>
    <sheetView workbookViewId="0" topLeftCell="A1">
      <pane xSplit="1" ySplit="6" topLeftCell="B7" activePane="bottomRight" state="frozen"/>
      <selection pane="bottomRight" activeCell="A1" sqref="A1"/>
    </sheetView>
  </sheetViews>
  <sheetFormatPr defaultColWidth="9.00390625" defaultRowHeight="16.5" customHeight="1"/>
  <cols>
    <col min="1" max="1" width="34.125" style="510" customWidth="1"/>
    <col min="2" max="3" width="18.625" style="511" customWidth="1"/>
    <col min="4" max="16384" width="9.00390625" style="510" customWidth="1"/>
  </cols>
  <sheetData>
    <row r="1" spans="1:3" s="508" customFormat="1" ht="19.5" customHeight="1">
      <c r="A1" s="85" t="s">
        <v>122</v>
      </c>
      <c r="B1" s="512"/>
      <c r="C1" s="512"/>
    </row>
    <row r="2" spans="1:3" s="509" customFormat="1" ht="48.75" customHeight="1">
      <c r="A2" s="513" t="s">
        <v>123</v>
      </c>
      <c r="B2" s="513"/>
      <c r="C2" s="513"/>
    </row>
    <row r="3" spans="1:3" ht="16.5" customHeight="1">
      <c r="A3" s="514"/>
      <c r="B3" s="515"/>
      <c r="C3" s="516" t="s">
        <v>2</v>
      </c>
    </row>
    <row r="4" spans="1:3" ht="16.5" customHeight="1">
      <c r="A4" s="517" t="s">
        <v>124</v>
      </c>
      <c r="B4" s="518" t="s">
        <v>94</v>
      </c>
      <c r="C4" s="519" t="s">
        <v>125</v>
      </c>
    </row>
    <row r="5" spans="1:3" ht="14.25">
      <c r="A5" s="517"/>
      <c r="B5" s="520"/>
      <c r="C5" s="519"/>
    </row>
    <row r="6" spans="1:3" ht="14.25">
      <c r="A6" s="517"/>
      <c r="B6" s="521"/>
      <c r="C6" s="519"/>
    </row>
    <row r="7" spans="1:3" ht="18.75" customHeight="1">
      <c r="A7" s="522" t="s">
        <v>9</v>
      </c>
      <c r="B7" s="475">
        <v>158402</v>
      </c>
      <c r="C7" s="523">
        <v>103.7</v>
      </c>
    </row>
    <row r="8" spans="1:3" ht="18.75" customHeight="1">
      <c r="A8" s="522" t="s">
        <v>11</v>
      </c>
      <c r="B8" s="475">
        <v>89</v>
      </c>
      <c r="C8" s="523">
        <v>100</v>
      </c>
    </row>
    <row r="9" spans="1:3" ht="18.75" customHeight="1">
      <c r="A9" s="522" t="s">
        <v>13</v>
      </c>
      <c r="B9" s="475">
        <v>69027</v>
      </c>
      <c r="C9" s="523">
        <v>108.2</v>
      </c>
    </row>
    <row r="10" spans="1:3" ht="18.75" customHeight="1">
      <c r="A10" s="522" t="s">
        <v>15</v>
      </c>
      <c r="B10" s="475">
        <v>170238</v>
      </c>
      <c r="C10" s="523">
        <v>110.4</v>
      </c>
    </row>
    <row r="11" spans="1:3" ht="18.75" customHeight="1">
      <c r="A11" s="522" t="s">
        <v>17</v>
      </c>
      <c r="B11" s="475">
        <v>18276</v>
      </c>
      <c r="C11" s="523">
        <v>110.7</v>
      </c>
    </row>
    <row r="12" spans="1:3" ht="18.75" customHeight="1">
      <c r="A12" s="522" t="s">
        <v>19</v>
      </c>
      <c r="B12" s="475">
        <v>8925</v>
      </c>
      <c r="C12" s="523">
        <v>108.2</v>
      </c>
    </row>
    <row r="13" spans="1:3" ht="18.75" customHeight="1">
      <c r="A13" s="522" t="s">
        <v>21</v>
      </c>
      <c r="B13" s="475">
        <v>75559</v>
      </c>
      <c r="C13" s="523">
        <v>109.1</v>
      </c>
    </row>
    <row r="14" spans="1:3" ht="18.75" customHeight="1">
      <c r="A14" s="522" t="s">
        <v>23</v>
      </c>
      <c r="B14" s="475">
        <v>173377</v>
      </c>
      <c r="C14" s="523">
        <v>110.1</v>
      </c>
    </row>
    <row r="15" spans="1:3" ht="18.75" customHeight="1">
      <c r="A15" s="522" t="s">
        <v>25</v>
      </c>
      <c r="B15" s="475">
        <v>1770</v>
      </c>
      <c r="C15" s="523">
        <v>106.5</v>
      </c>
    </row>
    <row r="16" spans="1:3" ht="18.75" customHeight="1">
      <c r="A16" s="522" t="s">
        <v>27</v>
      </c>
      <c r="B16" s="475">
        <v>41790</v>
      </c>
      <c r="C16" s="523">
        <v>108.8</v>
      </c>
    </row>
    <row r="17" spans="1:3" ht="18.75" customHeight="1">
      <c r="A17" s="522" t="s">
        <v>29</v>
      </c>
      <c r="B17" s="475">
        <v>28596</v>
      </c>
      <c r="C17" s="523">
        <v>110.4</v>
      </c>
    </row>
    <row r="18" spans="1:3" ht="18.75" customHeight="1">
      <c r="A18" s="522" t="s">
        <v>31</v>
      </c>
      <c r="B18" s="475">
        <f>51183-5007</f>
        <v>46176</v>
      </c>
      <c r="C18" s="523">
        <v>102.1</v>
      </c>
    </row>
    <row r="19" spans="1:3" ht="18.75" customHeight="1">
      <c r="A19" s="522" t="s">
        <v>33</v>
      </c>
      <c r="B19" s="475">
        <v>2583</v>
      </c>
      <c r="C19" s="523">
        <v>103.5</v>
      </c>
    </row>
    <row r="20" spans="1:3" ht="18.75" customHeight="1">
      <c r="A20" s="522" t="s">
        <v>35</v>
      </c>
      <c r="B20" s="475">
        <v>2300</v>
      </c>
      <c r="C20" s="523">
        <v>105.8</v>
      </c>
    </row>
    <row r="21" spans="1:3" ht="18.75" customHeight="1">
      <c r="A21" s="522" t="s">
        <v>37</v>
      </c>
      <c r="B21" s="475">
        <v>404</v>
      </c>
      <c r="C21" s="523">
        <v>106</v>
      </c>
    </row>
    <row r="22" spans="1:3" ht="18.75" customHeight="1">
      <c r="A22" s="522" t="s">
        <v>39</v>
      </c>
      <c r="B22" s="475">
        <v>7876</v>
      </c>
      <c r="C22" s="523">
        <v>105.2</v>
      </c>
    </row>
    <row r="23" spans="1:3" ht="18.75" customHeight="1">
      <c r="A23" s="522" t="s">
        <v>41</v>
      </c>
      <c r="B23" s="475">
        <v>36448</v>
      </c>
      <c r="C23" s="523">
        <v>105.7</v>
      </c>
    </row>
    <row r="24" spans="1:3" ht="18.75" customHeight="1">
      <c r="A24" s="522" t="s">
        <v>43</v>
      </c>
      <c r="B24" s="475">
        <v>1243</v>
      </c>
      <c r="C24" s="523">
        <v>105.3</v>
      </c>
    </row>
    <row r="25" spans="1:3" ht="18.75" customHeight="1">
      <c r="A25" s="522" t="s">
        <v>45</v>
      </c>
      <c r="B25" s="475">
        <v>5056</v>
      </c>
      <c r="C25" s="523">
        <v>108</v>
      </c>
    </row>
    <row r="26" spans="1:3" ht="18.75" customHeight="1">
      <c r="A26" s="522" t="s">
        <v>47</v>
      </c>
      <c r="B26" s="475">
        <v>20000</v>
      </c>
      <c r="C26" s="523">
        <v>200</v>
      </c>
    </row>
    <row r="27" spans="1:3" ht="18.75" customHeight="1">
      <c r="A27" s="522" t="s">
        <v>49</v>
      </c>
      <c r="B27" s="475">
        <v>125072</v>
      </c>
      <c r="C27" s="523">
        <v>103.6</v>
      </c>
    </row>
    <row r="28" spans="1:3" ht="18.75" customHeight="1">
      <c r="A28" s="522" t="s">
        <v>126</v>
      </c>
      <c r="B28" s="475">
        <v>638</v>
      </c>
      <c r="C28" s="523">
        <v>134</v>
      </c>
    </row>
    <row r="29" spans="1:3" ht="18.75" customHeight="1">
      <c r="A29" s="522" t="s">
        <v>51</v>
      </c>
      <c r="B29" s="475">
        <v>16068</v>
      </c>
      <c r="C29" s="523">
        <v>95.4</v>
      </c>
    </row>
    <row r="30" spans="1:3" ht="18.75" customHeight="1">
      <c r="A30" s="522" t="s">
        <v>53</v>
      </c>
      <c r="B30" s="475">
        <v>100</v>
      </c>
      <c r="C30" s="523">
        <v>100</v>
      </c>
    </row>
    <row r="31" spans="1:3" ht="18.75" customHeight="1">
      <c r="A31" s="517" t="s">
        <v>127</v>
      </c>
      <c r="B31" s="475">
        <f>SUM(B7:B30)</f>
        <v>1010013</v>
      </c>
      <c r="C31" s="523">
        <v>109.8</v>
      </c>
    </row>
  </sheetData>
  <sheetProtection/>
  <mergeCells count="4">
    <mergeCell ref="A2:C2"/>
    <mergeCell ref="A4:A6"/>
    <mergeCell ref="B4:B6"/>
    <mergeCell ref="C4:C6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5"/>
  <sheetViews>
    <sheetView showZeros="0" workbookViewId="0" topLeftCell="A1">
      <pane xSplit="2" ySplit="5" topLeftCell="C6" activePane="bottomRight" state="frozen"/>
      <selection pane="bottomRight" activeCell="L14" sqref="L14"/>
    </sheetView>
  </sheetViews>
  <sheetFormatPr defaultColWidth="6.875" defaultRowHeight="21" customHeight="1"/>
  <cols>
    <col min="1" max="1" width="12.375" style="488" hidden="1" customWidth="1"/>
    <col min="2" max="2" width="38.75390625" style="489" customWidth="1"/>
    <col min="3" max="5" width="11.125" style="490" customWidth="1"/>
    <col min="6" max="6" width="11.25390625" style="491" hidden="1" customWidth="1"/>
    <col min="7" max="180" width="6.875" style="488" customWidth="1"/>
    <col min="181" max="16384" width="6.875" style="488" customWidth="1"/>
  </cols>
  <sheetData>
    <row r="1" spans="2:6" s="486" customFormat="1" ht="19.5" customHeight="1">
      <c r="B1" s="398" t="s">
        <v>128</v>
      </c>
      <c r="C1" s="492"/>
      <c r="D1" s="492"/>
      <c r="E1" s="492"/>
      <c r="F1" s="493"/>
    </row>
    <row r="2" spans="2:6" s="487" customFormat="1" ht="48.75" customHeight="1">
      <c r="B2" s="494" t="s">
        <v>129</v>
      </c>
      <c r="C2" s="494"/>
      <c r="D2" s="494"/>
      <c r="E2" s="494"/>
      <c r="F2" s="495"/>
    </row>
    <row r="3" spans="2:5" ht="22.5" customHeight="1">
      <c r="B3" s="496"/>
      <c r="C3" s="497"/>
      <c r="D3" s="498" t="s">
        <v>130</v>
      </c>
      <c r="E3" s="498"/>
    </row>
    <row r="4" spans="2:5" ht="22.5" customHeight="1">
      <c r="B4" s="499" t="s">
        <v>3</v>
      </c>
      <c r="C4" s="500" t="s">
        <v>127</v>
      </c>
      <c r="D4" s="500" t="s">
        <v>131</v>
      </c>
      <c r="E4" s="500" t="s">
        <v>132</v>
      </c>
    </row>
    <row r="5" spans="2:5" ht="22.5" customHeight="1">
      <c r="B5" s="499" t="s">
        <v>121</v>
      </c>
      <c r="C5" s="501">
        <f>D5+E5</f>
        <v>1010013</v>
      </c>
      <c r="D5" s="501">
        <f>294343+125072</f>
        <v>419415</v>
      </c>
      <c r="E5" s="501">
        <f>720677-125072-5007</f>
        <v>590598</v>
      </c>
    </row>
    <row r="6" spans="1:6" ht="22.5" customHeight="1">
      <c r="A6" s="488">
        <v>201</v>
      </c>
      <c r="B6" s="502" t="s">
        <v>9</v>
      </c>
      <c r="C6" s="503">
        <v>158402</v>
      </c>
      <c r="D6" s="503">
        <v>43778</v>
      </c>
      <c r="E6" s="504">
        <v>114624</v>
      </c>
      <c r="F6" s="505">
        <v>1</v>
      </c>
    </row>
    <row r="7" spans="1:6" ht="22.5" customHeight="1">
      <c r="A7" s="488">
        <v>20101</v>
      </c>
      <c r="B7" s="506" t="s">
        <v>133</v>
      </c>
      <c r="C7" s="503">
        <v>2445</v>
      </c>
      <c r="D7" s="503">
        <v>1348</v>
      </c>
      <c r="E7" s="504">
        <v>1097</v>
      </c>
      <c r="F7" s="505">
        <v>2</v>
      </c>
    </row>
    <row r="8" spans="1:6" ht="22.5" customHeight="1">
      <c r="A8" s="488">
        <v>2010101</v>
      </c>
      <c r="B8" s="507" t="s">
        <v>134</v>
      </c>
      <c r="C8" s="503">
        <v>1348</v>
      </c>
      <c r="D8" s="503">
        <v>1348</v>
      </c>
      <c r="E8" s="504"/>
      <c r="F8" s="505">
        <v>3</v>
      </c>
    </row>
    <row r="9" spans="1:6" ht="22.5" customHeight="1">
      <c r="A9" s="488">
        <v>2010102</v>
      </c>
      <c r="B9" s="507" t="s">
        <v>135</v>
      </c>
      <c r="C9" s="503">
        <v>1097</v>
      </c>
      <c r="D9" s="503">
        <v>0</v>
      </c>
      <c r="E9" s="504">
        <v>1097</v>
      </c>
      <c r="F9" s="505">
        <v>4</v>
      </c>
    </row>
    <row r="10" spans="1:6" ht="22.5" customHeight="1">
      <c r="A10" s="488">
        <v>20102</v>
      </c>
      <c r="B10" s="506" t="s">
        <v>136</v>
      </c>
      <c r="C10" s="503">
        <v>1185</v>
      </c>
      <c r="D10" s="503">
        <v>1185</v>
      </c>
      <c r="E10" s="504">
        <v>0</v>
      </c>
      <c r="F10" s="505">
        <v>5</v>
      </c>
    </row>
    <row r="11" spans="1:6" ht="22.5" customHeight="1">
      <c r="A11" s="488">
        <v>2010201</v>
      </c>
      <c r="B11" s="507" t="s">
        <v>134</v>
      </c>
      <c r="C11" s="503">
        <v>1171</v>
      </c>
      <c r="D11" s="503">
        <v>1171</v>
      </c>
      <c r="E11" s="504">
        <v>0</v>
      </c>
      <c r="F11" s="505">
        <v>6</v>
      </c>
    </row>
    <row r="12" spans="1:6" ht="22.5" customHeight="1">
      <c r="A12" s="488">
        <v>2010250</v>
      </c>
      <c r="B12" s="507" t="s">
        <v>137</v>
      </c>
      <c r="C12" s="503">
        <v>14</v>
      </c>
      <c r="D12" s="503">
        <v>14</v>
      </c>
      <c r="E12" s="504">
        <v>0</v>
      </c>
      <c r="F12" s="505">
        <v>7</v>
      </c>
    </row>
    <row r="13" spans="1:6" ht="22.5" customHeight="1">
      <c r="A13" s="488">
        <v>20103</v>
      </c>
      <c r="B13" s="506" t="s">
        <v>138</v>
      </c>
      <c r="C13" s="503">
        <v>5470</v>
      </c>
      <c r="D13" s="503">
        <v>4735</v>
      </c>
      <c r="E13" s="504">
        <v>735</v>
      </c>
      <c r="F13" s="505">
        <v>8</v>
      </c>
    </row>
    <row r="14" spans="1:6" ht="22.5" customHeight="1">
      <c r="A14" s="488">
        <v>2010301</v>
      </c>
      <c r="B14" s="507" t="s">
        <v>134</v>
      </c>
      <c r="C14" s="503">
        <v>4042</v>
      </c>
      <c r="D14" s="503">
        <v>3649</v>
      </c>
      <c r="E14" s="504">
        <v>393</v>
      </c>
      <c r="F14" s="505">
        <v>9</v>
      </c>
    </row>
    <row r="15" spans="1:6" ht="22.5" customHeight="1">
      <c r="A15" s="488">
        <v>2010302</v>
      </c>
      <c r="B15" s="507" t="s">
        <v>135</v>
      </c>
      <c r="C15" s="503">
        <v>140</v>
      </c>
      <c r="D15" s="503">
        <v>0</v>
      </c>
      <c r="E15" s="504">
        <v>140</v>
      </c>
      <c r="F15" s="505">
        <v>10</v>
      </c>
    </row>
    <row r="16" spans="1:6" ht="22.5" customHeight="1">
      <c r="A16" s="488">
        <v>2010303</v>
      </c>
      <c r="B16" s="507" t="s">
        <v>139</v>
      </c>
      <c r="C16" s="503">
        <v>134</v>
      </c>
      <c r="D16" s="503">
        <v>0</v>
      </c>
      <c r="E16" s="504">
        <v>134</v>
      </c>
      <c r="F16" s="505">
        <v>11</v>
      </c>
    </row>
    <row r="17" spans="1:6" ht="22.5" customHeight="1">
      <c r="A17" s="488">
        <v>2010308</v>
      </c>
      <c r="B17" s="507" t="s">
        <v>140</v>
      </c>
      <c r="C17" s="503">
        <v>556</v>
      </c>
      <c r="D17" s="503">
        <v>495</v>
      </c>
      <c r="E17" s="504">
        <v>61</v>
      </c>
      <c r="F17" s="505">
        <v>12</v>
      </c>
    </row>
    <row r="18" spans="1:6" ht="22.5" customHeight="1">
      <c r="A18" s="488">
        <v>2010350</v>
      </c>
      <c r="B18" s="507" t="s">
        <v>137</v>
      </c>
      <c r="C18" s="503">
        <v>592</v>
      </c>
      <c r="D18" s="503">
        <v>592</v>
      </c>
      <c r="E18" s="504">
        <v>0</v>
      </c>
      <c r="F18" s="505">
        <v>13</v>
      </c>
    </row>
    <row r="19" spans="1:6" ht="22.5" customHeight="1">
      <c r="A19" s="488">
        <v>2010399</v>
      </c>
      <c r="B19" s="507" t="s">
        <v>141</v>
      </c>
      <c r="C19" s="503">
        <v>7</v>
      </c>
      <c r="D19" s="503">
        <v>0</v>
      </c>
      <c r="E19" s="504">
        <v>7</v>
      </c>
      <c r="F19" s="505">
        <v>14</v>
      </c>
    </row>
    <row r="20" spans="1:6" ht="22.5" customHeight="1">
      <c r="A20" s="488">
        <v>20104</v>
      </c>
      <c r="B20" s="506" t="s">
        <v>142</v>
      </c>
      <c r="C20" s="503">
        <v>2103</v>
      </c>
      <c r="D20" s="503">
        <v>2072</v>
      </c>
      <c r="E20" s="504">
        <v>31</v>
      </c>
      <c r="F20" s="505">
        <v>15</v>
      </c>
    </row>
    <row r="21" spans="1:6" ht="22.5" customHeight="1">
      <c r="A21" s="488">
        <v>2010401</v>
      </c>
      <c r="B21" s="507" t="s">
        <v>134</v>
      </c>
      <c r="C21" s="503">
        <v>1994</v>
      </c>
      <c r="D21" s="503">
        <v>1994</v>
      </c>
      <c r="E21" s="504">
        <v>0</v>
      </c>
      <c r="F21" s="505">
        <v>16</v>
      </c>
    </row>
    <row r="22" spans="1:6" ht="22.5" customHeight="1">
      <c r="A22" s="488">
        <v>2010450</v>
      </c>
      <c r="B22" s="507" t="s">
        <v>137</v>
      </c>
      <c r="C22" s="503">
        <v>78</v>
      </c>
      <c r="D22" s="503">
        <v>78</v>
      </c>
      <c r="E22" s="504">
        <v>0</v>
      </c>
      <c r="F22" s="505">
        <v>17</v>
      </c>
    </row>
    <row r="23" spans="1:6" ht="22.5" customHeight="1">
      <c r="A23" s="488">
        <v>2010499</v>
      </c>
      <c r="B23" s="507" t="s">
        <v>143</v>
      </c>
      <c r="C23" s="503">
        <v>31</v>
      </c>
      <c r="D23" s="503">
        <v>0</v>
      </c>
      <c r="E23" s="504">
        <v>31</v>
      </c>
      <c r="F23" s="505">
        <v>18</v>
      </c>
    </row>
    <row r="24" spans="1:6" ht="22.5" customHeight="1">
      <c r="A24" s="488">
        <v>20105</v>
      </c>
      <c r="B24" s="506" t="s">
        <v>144</v>
      </c>
      <c r="C24" s="503">
        <v>1370</v>
      </c>
      <c r="D24" s="503">
        <v>1173</v>
      </c>
      <c r="E24" s="504">
        <v>196</v>
      </c>
      <c r="F24" s="505">
        <v>19</v>
      </c>
    </row>
    <row r="25" spans="1:6" ht="22.5" customHeight="1">
      <c r="A25" s="488">
        <v>2010501</v>
      </c>
      <c r="B25" s="507" t="s">
        <v>134</v>
      </c>
      <c r="C25" s="503">
        <v>996</v>
      </c>
      <c r="D25" s="503">
        <v>996</v>
      </c>
      <c r="E25" s="504">
        <v>0</v>
      </c>
      <c r="F25" s="505">
        <v>20</v>
      </c>
    </row>
    <row r="26" spans="1:6" ht="22.5" customHeight="1">
      <c r="A26" s="488">
        <v>2010502</v>
      </c>
      <c r="B26" s="507" t="s">
        <v>135</v>
      </c>
      <c r="C26" s="503">
        <v>12</v>
      </c>
      <c r="D26" s="503">
        <v>0</v>
      </c>
      <c r="E26" s="504">
        <v>12</v>
      </c>
      <c r="F26" s="505">
        <v>21</v>
      </c>
    </row>
    <row r="27" spans="1:6" ht="22.5" customHeight="1">
      <c r="A27" s="488">
        <v>2010505</v>
      </c>
      <c r="B27" s="507" t="s">
        <v>145</v>
      </c>
      <c r="C27" s="503">
        <v>184</v>
      </c>
      <c r="D27" s="503">
        <v>0</v>
      </c>
      <c r="E27" s="504">
        <v>184</v>
      </c>
      <c r="F27" s="505">
        <v>22</v>
      </c>
    </row>
    <row r="28" spans="1:6" ht="22.5" customHeight="1">
      <c r="A28" s="488">
        <v>2010550</v>
      </c>
      <c r="B28" s="507" t="s">
        <v>137</v>
      </c>
      <c r="C28" s="503">
        <v>177</v>
      </c>
      <c r="D28" s="503">
        <v>177</v>
      </c>
      <c r="E28" s="504">
        <v>0</v>
      </c>
      <c r="F28" s="505">
        <v>23</v>
      </c>
    </row>
    <row r="29" spans="1:6" ht="22.5" customHeight="1">
      <c r="A29" s="488">
        <v>20106</v>
      </c>
      <c r="B29" s="506" t="s">
        <v>146</v>
      </c>
      <c r="C29" s="503">
        <v>2758</v>
      </c>
      <c r="D29" s="503">
        <v>2472</v>
      </c>
      <c r="E29" s="504">
        <v>285</v>
      </c>
      <c r="F29" s="505">
        <v>24</v>
      </c>
    </row>
    <row r="30" spans="1:6" ht="22.5" customHeight="1">
      <c r="A30" s="488">
        <v>2010601</v>
      </c>
      <c r="B30" s="507" t="s">
        <v>134</v>
      </c>
      <c r="C30" s="503">
        <v>2076</v>
      </c>
      <c r="D30" s="503">
        <v>2076</v>
      </c>
      <c r="E30" s="504">
        <v>0</v>
      </c>
      <c r="F30" s="505">
        <v>25</v>
      </c>
    </row>
    <row r="31" spans="1:6" ht="22.5" customHeight="1">
      <c r="A31" s="488">
        <v>2010650</v>
      </c>
      <c r="B31" s="507" t="s">
        <v>137</v>
      </c>
      <c r="C31" s="503">
        <v>612</v>
      </c>
      <c r="D31" s="503">
        <v>397</v>
      </c>
      <c r="E31" s="504">
        <v>216</v>
      </c>
      <c r="F31" s="505">
        <v>26</v>
      </c>
    </row>
    <row r="32" spans="1:6" ht="22.5" customHeight="1">
      <c r="A32" s="488">
        <v>2010699</v>
      </c>
      <c r="B32" s="507" t="s">
        <v>147</v>
      </c>
      <c r="C32" s="503">
        <v>70</v>
      </c>
      <c r="D32" s="503">
        <v>0</v>
      </c>
      <c r="E32" s="504">
        <v>70</v>
      </c>
      <c r="F32" s="505">
        <v>27</v>
      </c>
    </row>
    <row r="33" spans="1:6" ht="22.5" customHeight="1">
      <c r="A33" s="488">
        <v>20108</v>
      </c>
      <c r="B33" s="506" t="s">
        <v>148</v>
      </c>
      <c r="C33" s="503">
        <v>1145</v>
      </c>
      <c r="D33" s="503">
        <v>1111</v>
      </c>
      <c r="E33" s="504">
        <v>34</v>
      </c>
      <c r="F33" s="505">
        <v>28</v>
      </c>
    </row>
    <row r="34" spans="1:6" ht="22.5" customHeight="1">
      <c r="A34" s="488">
        <v>2010801</v>
      </c>
      <c r="B34" s="507" t="s">
        <v>134</v>
      </c>
      <c r="C34" s="503">
        <v>1049</v>
      </c>
      <c r="D34" s="503">
        <v>1049</v>
      </c>
      <c r="E34" s="504">
        <v>0</v>
      </c>
      <c r="F34" s="505">
        <v>29</v>
      </c>
    </row>
    <row r="35" spans="1:6" ht="22.5" customHeight="1">
      <c r="A35" s="488">
        <v>2010804</v>
      </c>
      <c r="B35" s="507" t="s">
        <v>149</v>
      </c>
      <c r="C35" s="503">
        <v>34</v>
      </c>
      <c r="D35" s="503">
        <v>0</v>
      </c>
      <c r="E35" s="504">
        <v>34</v>
      </c>
      <c r="F35" s="505">
        <v>30</v>
      </c>
    </row>
    <row r="36" spans="1:6" ht="22.5" customHeight="1">
      <c r="A36" s="488">
        <v>2010850</v>
      </c>
      <c r="B36" s="507" t="s">
        <v>137</v>
      </c>
      <c r="C36" s="503">
        <v>62</v>
      </c>
      <c r="D36" s="503">
        <v>62</v>
      </c>
      <c r="E36" s="504">
        <v>0</v>
      </c>
      <c r="F36" s="505">
        <v>31</v>
      </c>
    </row>
    <row r="37" spans="1:6" ht="22.5" customHeight="1">
      <c r="A37" s="488">
        <v>20111</v>
      </c>
      <c r="B37" s="506" t="s">
        <v>150</v>
      </c>
      <c r="C37" s="503">
        <v>5896</v>
      </c>
      <c r="D37" s="503">
        <v>5680</v>
      </c>
      <c r="E37" s="504">
        <v>216</v>
      </c>
      <c r="F37" s="505">
        <v>32</v>
      </c>
    </row>
    <row r="38" spans="1:6" ht="22.5" customHeight="1">
      <c r="A38" s="488">
        <v>2011101</v>
      </c>
      <c r="B38" s="507" t="s">
        <v>134</v>
      </c>
      <c r="C38" s="503">
        <v>5540</v>
      </c>
      <c r="D38" s="503">
        <v>5540</v>
      </c>
      <c r="E38" s="504">
        <v>0</v>
      </c>
      <c r="F38" s="505">
        <v>33</v>
      </c>
    </row>
    <row r="39" spans="1:6" ht="22.5" customHeight="1">
      <c r="A39" s="488">
        <v>2011102</v>
      </c>
      <c r="B39" s="507" t="s">
        <v>135</v>
      </c>
      <c r="C39" s="503">
        <v>216</v>
      </c>
      <c r="D39" s="503">
        <v>0</v>
      </c>
      <c r="E39" s="504">
        <v>216</v>
      </c>
      <c r="F39" s="505">
        <v>34</v>
      </c>
    </row>
    <row r="40" spans="1:6" ht="22.5" customHeight="1">
      <c r="A40" s="488">
        <v>2011150</v>
      </c>
      <c r="B40" s="507" t="s">
        <v>137</v>
      </c>
      <c r="C40" s="503">
        <v>141</v>
      </c>
      <c r="D40" s="503">
        <v>141</v>
      </c>
      <c r="E40" s="504">
        <v>0</v>
      </c>
      <c r="F40" s="505">
        <v>35</v>
      </c>
    </row>
    <row r="41" spans="1:6" ht="22.5" customHeight="1">
      <c r="A41" s="488">
        <v>20113</v>
      </c>
      <c r="B41" s="506" t="s">
        <v>151</v>
      </c>
      <c r="C41" s="503">
        <v>1391</v>
      </c>
      <c r="D41" s="503">
        <v>1293</v>
      </c>
      <c r="E41" s="504">
        <v>98</v>
      </c>
      <c r="F41" s="505">
        <v>36</v>
      </c>
    </row>
    <row r="42" spans="1:6" ht="22.5" customHeight="1">
      <c r="A42" s="488">
        <v>2011301</v>
      </c>
      <c r="B42" s="507" t="s">
        <v>134</v>
      </c>
      <c r="C42" s="503">
        <v>817</v>
      </c>
      <c r="D42" s="503">
        <v>734</v>
      </c>
      <c r="E42" s="504">
        <v>83</v>
      </c>
      <c r="F42" s="505">
        <v>37</v>
      </c>
    </row>
    <row r="43" spans="1:6" ht="22.5" customHeight="1">
      <c r="A43" s="488">
        <v>2011302</v>
      </c>
      <c r="B43" s="507" t="s">
        <v>135</v>
      </c>
      <c r="C43" s="503">
        <v>15</v>
      </c>
      <c r="D43" s="503">
        <v>0</v>
      </c>
      <c r="E43" s="504">
        <v>15</v>
      </c>
      <c r="F43" s="505">
        <v>38</v>
      </c>
    </row>
    <row r="44" spans="1:6" ht="22.5" customHeight="1">
      <c r="A44" s="488">
        <v>2011350</v>
      </c>
      <c r="B44" s="507" t="s">
        <v>137</v>
      </c>
      <c r="C44" s="503">
        <v>156</v>
      </c>
      <c r="D44" s="503">
        <v>156</v>
      </c>
      <c r="E44" s="504">
        <v>0</v>
      </c>
      <c r="F44" s="505">
        <v>39</v>
      </c>
    </row>
    <row r="45" spans="1:6" ht="22.5" customHeight="1">
      <c r="A45" s="488">
        <v>2011399</v>
      </c>
      <c r="B45" s="507" t="s">
        <v>152</v>
      </c>
      <c r="C45" s="503">
        <v>403</v>
      </c>
      <c r="D45" s="503">
        <v>403</v>
      </c>
      <c r="E45" s="504">
        <v>0</v>
      </c>
      <c r="F45" s="505">
        <v>40</v>
      </c>
    </row>
    <row r="46" spans="1:6" ht="22.5" customHeight="1">
      <c r="A46" s="488">
        <v>20114</v>
      </c>
      <c r="B46" s="506" t="s">
        <v>153</v>
      </c>
      <c r="C46" s="503">
        <v>159</v>
      </c>
      <c r="D46" s="503">
        <v>159</v>
      </c>
      <c r="E46" s="504">
        <v>0</v>
      </c>
      <c r="F46" s="505">
        <v>41</v>
      </c>
    </row>
    <row r="47" spans="1:6" ht="22.5" customHeight="1">
      <c r="A47" s="488">
        <v>2011401</v>
      </c>
      <c r="B47" s="507" t="s">
        <v>134</v>
      </c>
      <c r="C47" s="503">
        <v>147</v>
      </c>
      <c r="D47" s="503">
        <v>147</v>
      </c>
      <c r="E47" s="504">
        <v>0</v>
      </c>
      <c r="F47" s="505">
        <v>42</v>
      </c>
    </row>
    <row r="48" spans="1:6" ht="22.5" customHeight="1">
      <c r="A48" s="488">
        <v>2011450</v>
      </c>
      <c r="B48" s="507" t="s">
        <v>137</v>
      </c>
      <c r="C48" s="503">
        <v>12</v>
      </c>
      <c r="D48" s="503">
        <v>12</v>
      </c>
      <c r="E48" s="504">
        <v>0</v>
      </c>
      <c r="F48" s="505">
        <v>43</v>
      </c>
    </row>
    <row r="49" spans="1:6" ht="22.5" customHeight="1">
      <c r="A49" s="488">
        <v>20123</v>
      </c>
      <c r="B49" s="506" t="s">
        <v>154</v>
      </c>
      <c r="C49" s="503">
        <v>366</v>
      </c>
      <c r="D49" s="503">
        <v>349</v>
      </c>
      <c r="E49" s="504">
        <v>17</v>
      </c>
      <c r="F49" s="505">
        <v>44</v>
      </c>
    </row>
    <row r="50" spans="1:6" ht="22.5" customHeight="1">
      <c r="A50" s="488">
        <v>2012301</v>
      </c>
      <c r="B50" s="507" t="s">
        <v>134</v>
      </c>
      <c r="C50" s="503">
        <v>297</v>
      </c>
      <c r="D50" s="503">
        <v>297</v>
      </c>
      <c r="E50" s="504">
        <v>0</v>
      </c>
      <c r="F50" s="505">
        <v>45</v>
      </c>
    </row>
    <row r="51" spans="1:6" ht="22.5" customHeight="1">
      <c r="A51" s="488">
        <v>2012350</v>
      </c>
      <c r="B51" s="507" t="s">
        <v>137</v>
      </c>
      <c r="C51" s="503">
        <v>69</v>
      </c>
      <c r="D51" s="503">
        <v>52</v>
      </c>
      <c r="E51" s="504">
        <v>17</v>
      </c>
      <c r="F51" s="505">
        <v>46</v>
      </c>
    </row>
    <row r="52" spans="1:6" ht="22.5" customHeight="1">
      <c r="A52" s="488">
        <v>20126</v>
      </c>
      <c r="B52" s="506" t="s">
        <v>155</v>
      </c>
      <c r="C52" s="503">
        <v>434</v>
      </c>
      <c r="D52" s="503">
        <v>434</v>
      </c>
      <c r="E52" s="504">
        <v>0</v>
      </c>
      <c r="F52" s="505">
        <v>47</v>
      </c>
    </row>
    <row r="53" spans="1:6" ht="22.5" customHeight="1">
      <c r="A53" s="488">
        <v>2012604</v>
      </c>
      <c r="B53" s="507" t="s">
        <v>156</v>
      </c>
      <c r="C53" s="503">
        <v>434</v>
      </c>
      <c r="D53" s="503">
        <v>434</v>
      </c>
      <c r="E53" s="504">
        <v>0</v>
      </c>
      <c r="F53" s="505">
        <v>48</v>
      </c>
    </row>
    <row r="54" spans="1:6" ht="22.5" customHeight="1">
      <c r="A54" s="488">
        <v>20128</v>
      </c>
      <c r="B54" s="506" t="s">
        <v>157</v>
      </c>
      <c r="C54" s="503">
        <v>359</v>
      </c>
      <c r="D54" s="503">
        <v>359</v>
      </c>
      <c r="E54" s="504">
        <v>0</v>
      </c>
      <c r="F54" s="505">
        <v>49</v>
      </c>
    </row>
    <row r="55" spans="1:6" ht="22.5" customHeight="1">
      <c r="A55" s="488">
        <v>2012801</v>
      </c>
      <c r="B55" s="507" t="s">
        <v>134</v>
      </c>
      <c r="C55" s="503">
        <v>359</v>
      </c>
      <c r="D55" s="503">
        <v>359</v>
      </c>
      <c r="E55" s="504">
        <v>0</v>
      </c>
      <c r="F55" s="505">
        <v>50</v>
      </c>
    </row>
    <row r="56" spans="1:6" ht="22.5" customHeight="1">
      <c r="A56" s="488">
        <v>20129</v>
      </c>
      <c r="B56" s="506" t="s">
        <v>158</v>
      </c>
      <c r="C56" s="503">
        <v>1224</v>
      </c>
      <c r="D56" s="503">
        <v>848</v>
      </c>
      <c r="E56" s="504">
        <v>376</v>
      </c>
      <c r="F56" s="505">
        <v>51</v>
      </c>
    </row>
    <row r="57" spans="1:6" ht="22.5" customHeight="1">
      <c r="A57" s="488">
        <v>2012901</v>
      </c>
      <c r="B57" s="507" t="s">
        <v>134</v>
      </c>
      <c r="C57" s="503">
        <v>535</v>
      </c>
      <c r="D57" s="503">
        <v>535</v>
      </c>
      <c r="E57" s="504">
        <v>0</v>
      </c>
      <c r="F57" s="505">
        <v>52</v>
      </c>
    </row>
    <row r="58" spans="1:6" ht="22.5" customHeight="1">
      <c r="A58" s="488">
        <v>2012902</v>
      </c>
      <c r="B58" s="507" t="s">
        <v>135</v>
      </c>
      <c r="C58" s="503">
        <v>176</v>
      </c>
      <c r="D58" s="503">
        <v>0</v>
      </c>
      <c r="E58" s="504">
        <v>176</v>
      </c>
      <c r="F58" s="505">
        <v>53</v>
      </c>
    </row>
    <row r="59" spans="1:6" ht="22.5" customHeight="1">
      <c r="A59" s="488">
        <v>2012906</v>
      </c>
      <c r="B59" s="507" t="s">
        <v>159</v>
      </c>
      <c r="C59" s="503">
        <v>100</v>
      </c>
      <c r="D59" s="503">
        <v>0</v>
      </c>
      <c r="E59" s="504">
        <v>100</v>
      </c>
      <c r="F59" s="505">
        <v>54</v>
      </c>
    </row>
    <row r="60" spans="1:6" ht="22.5" customHeight="1">
      <c r="A60" s="488">
        <v>2012950</v>
      </c>
      <c r="B60" s="507" t="s">
        <v>137</v>
      </c>
      <c r="C60" s="503">
        <v>413</v>
      </c>
      <c r="D60" s="503">
        <v>313</v>
      </c>
      <c r="E60" s="504">
        <v>100</v>
      </c>
      <c r="F60" s="505">
        <v>55</v>
      </c>
    </row>
    <row r="61" spans="1:6" ht="22.5" customHeight="1">
      <c r="A61" s="488">
        <v>20131</v>
      </c>
      <c r="B61" s="506" t="s">
        <v>160</v>
      </c>
      <c r="C61" s="503">
        <v>2202</v>
      </c>
      <c r="D61" s="503">
        <v>2093</v>
      </c>
      <c r="E61" s="504">
        <v>109</v>
      </c>
      <c r="F61" s="505">
        <v>56</v>
      </c>
    </row>
    <row r="62" spans="1:6" ht="22.5" customHeight="1">
      <c r="A62" s="488">
        <v>2013101</v>
      </c>
      <c r="B62" s="507" t="s">
        <v>134</v>
      </c>
      <c r="C62" s="503">
        <v>1949</v>
      </c>
      <c r="D62" s="503">
        <v>1949</v>
      </c>
      <c r="E62" s="504">
        <v>0</v>
      </c>
      <c r="F62" s="505">
        <v>57</v>
      </c>
    </row>
    <row r="63" spans="1:6" ht="22.5" customHeight="1">
      <c r="A63" s="488">
        <v>2013150</v>
      </c>
      <c r="B63" s="507" t="s">
        <v>137</v>
      </c>
      <c r="C63" s="503">
        <v>253</v>
      </c>
      <c r="D63" s="503">
        <v>144</v>
      </c>
      <c r="E63" s="504">
        <v>109</v>
      </c>
      <c r="F63" s="505">
        <v>58</v>
      </c>
    </row>
    <row r="64" spans="1:6" ht="22.5" customHeight="1">
      <c r="A64" s="488">
        <v>20132</v>
      </c>
      <c r="B64" s="506" t="s">
        <v>161</v>
      </c>
      <c r="C64" s="503">
        <v>1911</v>
      </c>
      <c r="D64" s="503">
        <v>1869</v>
      </c>
      <c r="E64" s="504">
        <v>43</v>
      </c>
      <c r="F64" s="505">
        <v>59</v>
      </c>
    </row>
    <row r="65" spans="1:6" ht="22.5" customHeight="1">
      <c r="A65" s="488">
        <v>2013201</v>
      </c>
      <c r="B65" s="507" t="s">
        <v>134</v>
      </c>
      <c r="C65" s="503">
        <v>1843</v>
      </c>
      <c r="D65" s="503">
        <v>1843</v>
      </c>
      <c r="E65" s="504">
        <v>0</v>
      </c>
      <c r="F65" s="505">
        <v>60</v>
      </c>
    </row>
    <row r="66" spans="1:6" ht="22.5" customHeight="1">
      <c r="A66" s="488">
        <v>2013250</v>
      </c>
      <c r="B66" s="507" t="s">
        <v>137</v>
      </c>
      <c r="C66" s="503">
        <v>26</v>
      </c>
      <c r="D66" s="503">
        <v>26</v>
      </c>
      <c r="E66" s="504">
        <v>0</v>
      </c>
      <c r="F66" s="505">
        <v>61</v>
      </c>
    </row>
    <row r="67" spans="1:6" ht="22.5" customHeight="1">
      <c r="A67" s="488">
        <v>20133</v>
      </c>
      <c r="B67" s="507" t="s">
        <v>162</v>
      </c>
      <c r="C67" s="503">
        <v>43</v>
      </c>
      <c r="D67" s="503">
        <v>0</v>
      </c>
      <c r="E67" s="504">
        <v>43</v>
      </c>
      <c r="F67" s="505">
        <v>62</v>
      </c>
    </row>
    <row r="68" spans="1:6" ht="22.5" customHeight="1">
      <c r="A68" s="488">
        <v>2013301</v>
      </c>
      <c r="B68" s="506" t="s">
        <v>163</v>
      </c>
      <c r="C68" s="503">
        <v>679</v>
      </c>
      <c r="D68" s="503">
        <v>679</v>
      </c>
      <c r="E68" s="504">
        <v>0</v>
      </c>
      <c r="F68" s="505">
        <v>63</v>
      </c>
    </row>
    <row r="69" spans="1:6" ht="22.5" customHeight="1">
      <c r="A69" s="488">
        <v>2013350</v>
      </c>
      <c r="B69" s="507" t="s">
        <v>134</v>
      </c>
      <c r="C69" s="503">
        <v>666</v>
      </c>
      <c r="D69" s="503">
        <v>666</v>
      </c>
      <c r="E69" s="504">
        <v>0</v>
      </c>
      <c r="F69" s="505">
        <v>64</v>
      </c>
    </row>
    <row r="70" spans="1:6" ht="22.5" customHeight="1">
      <c r="A70" s="488">
        <v>20134</v>
      </c>
      <c r="B70" s="507" t="s">
        <v>137</v>
      </c>
      <c r="C70" s="503">
        <v>13</v>
      </c>
      <c r="D70" s="503">
        <v>13</v>
      </c>
      <c r="E70" s="504">
        <v>0</v>
      </c>
      <c r="F70" s="505">
        <v>65</v>
      </c>
    </row>
    <row r="71" spans="1:6" ht="22.5" customHeight="1">
      <c r="A71" s="488">
        <v>2013401</v>
      </c>
      <c r="B71" s="506" t="s">
        <v>164</v>
      </c>
      <c r="C71" s="503">
        <v>542</v>
      </c>
      <c r="D71" s="503">
        <v>532</v>
      </c>
      <c r="E71" s="504">
        <v>10</v>
      </c>
      <c r="F71" s="505">
        <v>66</v>
      </c>
    </row>
    <row r="72" spans="1:6" ht="22.5" customHeight="1">
      <c r="A72" s="488">
        <v>2013450</v>
      </c>
      <c r="B72" s="507" t="s">
        <v>134</v>
      </c>
      <c r="C72" s="503">
        <v>528</v>
      </c>
      <c r="D72" s="503">
        <v>528</v>
      </c>
      <c r="E72" s="504">
        <v>0</v>
      </c>
      <c r="F72" s="505">
        <v>67</v>
      </c>
    </row>
    <row r="73" spans="1:6" ht="22.5" customHeight="1">
      <c r="A73" s="488">
        <v>20136</v>
      </c>
      <c r="B73" s="507" t="s">
        <v>165</v>
      </c>
      <c r="C73" s="503">
        <v>10</v>
      </c>
      <c r="D73" s="503">
        <v>0</v>
      </c>
      <c r="E73" s="504">
        <v>10</v>
      </c>
      <c r="F73" s="505">
        <v>68</v>
      </c>
    </row>
    <row r="74" spans="1:6" ht="22.5" customHeight="1">
      <c r="A74" s="488">
        <v>2013601</v>
      </c>
      <c r="B74" s="507" t="s">
        <v>137</v>
      </c>
      <c r="C74" s="503">
        <v>4</v>
      </c>
      <c r="D74" s="503">
        <v>4</v>
      </c>
      <c r="E74" s="504">
        <v>0</v>
      </c>
      <c r="F74" s="505">
        <v>69</v>
      </c>
    </row>
    <row r="75" spans="1:6" ht="22.5" customHeight="1">
      <c r="A75" s="488">
        <v>2013650</v>
      </c>
      <c r="B75" s="506" t="s">
        <v>166</v>
      </c>
      <c r="C75" s="503">
        <v>1142</v>
      </c>
      <c r="D75" s="503">
        <v>1102</v>
      </c>
      <c r="E75" s="504">
        <v>40</v>
      </c>
      <c r="F75" s="505">
        <v>70</v>
      </c>
    </row>
    <row r="76" spans="1:6" ht="22.5" customHeight="1">
      <c r="A76" s="488">
        <v>2013699</v>
      </c>
      <c r="B76" s="507" t="s">
        <v>134</v>
      </c>
      <c r="C76" s="503">
        <v>1059</v>
      </c>
      <c r="D76" s="503">
        <v>1059</v>
      </c>
      <c r="E76" s="504">
        <v>0</v>
      </c>
      <c r="F76" s="505">
        <v>71</v>
      </c>
    </row>
    <row r="77" spans="1:6" ht="22.5" customHeight="1">
      <c r="A77" s="488">
        <v>20137</v>
      </c>
      <c r="B77" s="507" t="s">
        <v>137</v>
      </c>
      <c r="C77" s="503">
        <v>42</v>
      </c>
      <c r="D77" s="503">
        <v>42</v>
      </c>
      <c r="E77" s="504">
        <v>0</v>
      </c>
      <c r="F77" s="505">
        <v>72</v>
      </c>
    </row>
    <row r="78" spans="1:6" ht="22.5" customHeight="1">
      <c r="A78" s="488">
        <v>2013701</v>
      </c>
      <c r="B78" s="507" t="s">
        <v>166</v>
      </c>
      <c r="C78" s="503">
        <v>40</v>
      </c>
      <c r="D78" s="503">
        <v>0</v>
      </c>
      <c r="E78" s="504">
        <v>40</v>
      </c>
      <c r="F78" s="505">
        <v>73</v>
      </c>
    </row>
    <row r="79" spans="1:6" ht="22.5" customHeight="1">
      <c r="A79" s="488">
        <v>2013750</v>
      </c>
      <c r="B79" s="506" t="s">
        <v>167</v>
      </c>
      <c r="C79" s="503">
        <v>169</v>
      </c>
      <c r="D79" s="503">
        <v>169</v>
      </c>
      <c r="E79" s="504">
        <v>0</v>
      </c>
      <c r="F79" s="505">
        <v>74</v>
      </c>
    </row>
    <row r="80" spans="1:6" ht="22.5" customHeight="1">
      <c r="A80" s="488">
        <v>20138</v>
      </c>
      <c r="B80" s="507" t="s">
        <v>134</v>
      </c>
      <c r="C80" s="503">
        <v>159</v>
      </c>
      <c r="D80" s="503">
        <v>159</v>
      </c>
      <c r="E80" s="504">
        <v>0</v>
      </c>
      <c r="F80" s="505">
        <v>75</v>
      </c>
    </row>
    <row r="81" spans="1:6" ht="22.5" customHeight="1">
      <c r="A81" s="488">
        <v>2013801</v>
      </c>
      <c r="B81" s="507" t="s">
        <v>137</v>
      </c>
      <c r="C81" s="503">
        <v>10</v>
      </c>
      <c r="D81" s="503">
        <v>10</v>
      </c>
      <c r="E81" s="504">
        <v>0</v>
      </c>
      <c r="F81" s="505">
        <v>76</v>
      </c>
    </row>
    <row r="82" spans="1:6" ht="22.5" customHeight="1">
      <c r="A82" s="488">
        <v>2013805</v>
      </c>
      <c r="B82" s="506" t="s">
        <v>168</v>
      </c>
      <c r="C82" s="503">
        <v>13983</v>
      </c>
      <c r="D82" s="503">
        <v>11644</v>
      </c>
      <c r="E82" s="504">
        <v>2338</v>
      </c>
      <c r="F82" s="505">
        <v>77</v>
      </c>
    </row>
    <row r="83" spans="1:6" ht="22.5" customHeight="1">
      <c r="A83" s="488">
        <v>2013850</v>
      </c>
      <c r="B83" s="507" t="s">
        <v>134</v>
      </c>
      <c r="C83" s="503">
        <v>12033</v>
      </c>
      <c r="D83" s="503">
        <v>10095</v>
      </c>
      <c r="E83" s="504">
        <v>1938</v>
      </c>
      <c r="F83" s="505">
        <v>78</v>
      </c>
    </row>
    <row r="84" spans="1:6" ht="22.5" customHeight="1">
      <c r="A84" s="488">
        <v>20199</v>
      </c>
      <c r="B84" s="507" t="s">
        <v>135</v>
      </c>
      <c r="C84" s="503">
        <v>29</v>
      </c>
      <c r="D84" s="503">
        <v>0</v>
      </c>
      <c r="E84" s="504">
        <v>29</v>
      </c>
      <c r="F84" s="505">
        <v>79</v>
      </c>
    </row>
    <row r="85" spans="1:6" ht="22.5" customHeight="1">
      <c r="A85" s="488">
        <v>2019999</v>
      </c>
      <c r="B85" s="507" t="s">
        <v>169</v>
      </c>
      <c r="C85" s="503">
        <v>169</v>
      </c>
      <c r="D85" s="503">
        <v>0</v>
      </c>
      <c r="E85" s="504">
        <v>169</v>
      </c>
      <c r="F85" s="505">
        <v>80</v>
      </c>
    </row>
    <row r="86" spans="1:6" ht="22.5" customHeight="1">
      <c r="A86" s="488">
        <v>204</v>
      </c>
      <c r="B86" s="507" t="s">
        <v>137</v>
      </c>
      <c r="C86" s="503">
        <v>1752</v>
      </c>
      <c r="D86" s="503">
        <v>1549</v>
      </c>
      <c r="E86" s="504">
        <v>203</v>
      </c>
      <c r="F86" s="505">
        <v>81</v>
      </c>
    </row>
    <row r="87" spans="1:6" ht="22.5" customHeight="1">
      <c r="A87" s="488">
        <v>20402</v>
      </c>
      <c r="B87" s="506" t="s">
        <v>170</v>
      </c>
      <c r="C87" s="503">
        <v>111470</v>
      </c>
      <c r="D87" s="503">
        <v>2472</v>
      </c>
      <c r="E87" s="504">
        <v>108999</v>
      </c>
      <c r="F87" s="505">
        <v>82</v>
      </c>
    </row>
    <row r="88" spans="1:6" ht="22.5" customHeight="1">
      <c r="A88" s="488">
        <v>2040201</v>
      </c>
      <c r="B88" s="507" t="s">
        <v>170</v>
      </c>
      <c r="C88" s="503">
        <v>111470</v>
      </c>
      <c r="D88" s="503">
        <v>2472</v>
      </c>
      <c r="E88" s="504">
        <v>108999</v>
      </c>
      <c r="F88" s="505">
        <v>83</v>
      </c>
    </row>
    <row r="89" spans="1:6" ht="22.5" customHeight="1">
      <c r="A89" s="488">
        <v>2040202</v>
      </c>
      <c r="B89" s="502" t="s">
        <v>11</v>
      </c>
      <c r="C89" s="503">
        <v>89</v>
      </c>
      <c r="D89" s="503">
        <v>0</v>
      </c>
      <c r="E89" s="504">
        <v>89</v>
      </c>
      <c r="F89" s="505">
        <v>84</v>
      </c>
    </row>
    <row r="90" spans="1:6" ht="22.5" customHeight="1">
      <c r="A90" s="488">
        <v>2040221</v>
      </c>
      <c r="B90" s="506" t="s">
        <v>171</v>
      </c>
      <c r="C90" s="503">
        <v>89</v>
      </c>
      <c r="D90" s="503">
        <v>0</v>
      </c>
      <c r="E90" s="504">
        <v>89</v>
      </c>
      <c r="F90" s="505">
        <v>85</v>
      </c>
    </row>
    <row r="91" spans="1:6" ht="22.5" customHeight="1">
      <c r="A91" s="488">
        <v>20406</v>
      </c>
      <c r="B91" s="507" t="s">
        <v>172</v>
      </c>
      <c r="C91" s="503">
        <v>36</v>
      </c>
      <c r="D91" s="503">
        <v>0</v>
      </c>
      <c r="E91" s="504">
        <v>36</v>
      </c>
      <c r="F91" s="505">
        <v>86</v>
      </c>
    </row>
    <row r="92" spans="1:6" ht="22.5" customHeight="1">
      <c r="A92" s="488">
        <v>2040601</v>
      </c>
      <c r="B92" s="507" t="s">
        <v>173</v>
      </c>
      <c r="C92" s="503">
        <v>53</v>
      </c>
      <c r="D92" s="503">
        <v>0</v>
      </c>
      <c r="E92" s="504">
        <v>53</v>
      </c>
      <c r="F92" s="505">
        <v>87</v>
      </c>
    </row>
    <row r="93" spans="1:6" ht="22.5" customHeight="1">
      <c r="A93" s="488">
        <v>2040604</v>
      </c>
      <c r="B93" s="502" t="s">
        <v>13</v>
      </c>
      <c r="C93" s="503">
        <f>69723-696</f>
        <v>69027</v>
      </c>
      <c r="D93" s="503">
        <v>42218</v>
      </c>
      <c r="E93" s="504">
        <f>27505-696</f>
        <v>26809</v>
      </c>
      <c r="F93" s="505">
        <v>88</v>
      </c>
    </row>
    <row r="94" spans="1:6" ht="22.5" customHeight="1">
      <c r="A94" s="488">
        <v>2040607</v>
      </c>
      <c r="B94" s="506" t="s">
        <v>174</v>
      </c>
      <c r="C94" s="503">
        <f>62155-696</f>
        <v>61459</v>
      </c>
      <c r="D94" s="503">
        <v>36093</v>
      </c>
      <c r="E94" s="504">
        <f>26063-696</f>
        <v>25367</v>
      </c>
      <c r="F94" s="505">
        <v>89</v>
      </c>
    </row>
    <row r="95" spans="1:6" ht="22.5" customHeight="1">
      <c r="A95" s="488">
        <v>2040650</v>
      </c>
      <c r="B95" s="507" t="s">
        <v>134</v>
      </c>
      <c r="C95" s="503">
        <v>55894</v>
      </c>
      <c r="D95" s="503">
        <v>36093</v>
      </c>
      <c r="E95" s="504">
        <v>19801</v>
      </c>
      <c r="F95" s="505">
        <v>90</v>
      </c>
    </row>
    <row r="96" spans="1:6" ht="22.5" customHeight="1">
      <c r="A96" s="488">
        <v>2040699</v>
      </c>
      <c r="B96" s="507" t="s">
        <v>135</v>
      </c>
      <c r="C96" s="503">
        <v>3723</v>
      </c>
      <c r="D96" s="503">
        <v>0</v>
      </c>
      <c r="E96" s="504">
        <v>3723</v>
      </c>
      <c r="F96" s="505">
        <v>91</v>
      </c>
    </row>
    <row r="97" spans="1:6" ht="22.5" customHeight="1">
      <c r="A97" s="488">
        <v>20407</v>
      </c>
      <c r="B97" s="507" t="s">
        <v>175</v>
      </c>
      <c r="C97" s="503">
        <f>E97</f>
        <v>1823</v>
      </c>
      <c r="D97" s="503">
        <v>0</v>
      </c>
      <c r="E97" s="504">
        <f>2519-696</f>
        <v>1823</v>
      </c>
      <c r="F97" s="505">
        <v>92</v>
      </c>
    </row>
    <row r="98" spans="1:6" ht="22.5" customHeight="1">
      <c r="A98" s="488">
        <v>2040701</v>
      </c>
      <c r="B98" s="507" t="s">
        <v>176</v>
      </c>
      <c r="C98" s="503">
        <v>20</v>
      </c>
      <c r="D98" s="503">
        <v>0</v>
      </c>
      <c r="E98" s="504">
        <v>20</v>
      </c>
      <c r="F98" s="505">
        <v>93</v>
      </c>
    </row>
    <row r="99" spans="1:6" ht="22.5" customHeight="1">
      <c r="A99" s="488">
        <v>20408</v>
      </c>
      <c r="B99" s="506" t="s">
        <v>177</v>
      </c>
      <c r="C99" s="503">
        <v>2206</v>
      </c>
      <c r="D99" s="503">
        <v>1571</v>
      </c>
      <c r="E99" s="504">
        <v>635</v>
      </c>
      <c r="F99" s="505">
        <v>94</v>
      </c>
    </row>
    <row r="100" spans="1:6" ht="22.5" customHeight="1">
      <c r="A100" s="488">
        <v>2040801</v>
      </c>
      <c r="B100" s="507" t="s">
        <v>134</v>
      </c>
      <c r="C100" s="503">
        <v>1620</v>
      </c>
      <c r="D100" s="503">
        <v>1560</v>
      </c>
      <c r="E100" s="504">
        <v>60</v>
      </c>
      <c r="F100" s="505">
        <v>95</v>
      </c>
    </row>
    <row r="101" spans="1:6" ht="22.5" customHeight="1">
      <c r="A101" s="488">
        <v>2040804</v>
      </c>
      <c r="B101" s="507" t="s">
        <v>178</v>
      </c>
      <c r="C101" s="503">
        <v>48</v>
      </c>
      <c r="D101" s="503">
        <v>0</v>
      </c>
      <c r="E101" s="504">
        <v>48</v>
      </c>
      <c r="F101" s="505">
        <v>96</v>
      </c>
    </row>
    <row r="102" spans="1:6" ht="22.5" customHeight="1">
      <c r="A102" s="488">
        <v>2040806</v>
      </c>
      <c r="B102" s="507" t="s">
        <v>179</v>
      </c>
      <c r="C102" s="503">
        <v>474</v>
      </c>
      <c r="D102" s="503">
        <v>1</v>
      </c>
      <c r="E102" s="504">
        <v>473</v>
      </c>
      <c r="F102" s="505">
        <v>97</v>
      </c>
    </row>
    <row r="103" spans="1:6" ht="22.5" customHeight="1">
      <c r="A103" s="488">
        <v>20409</v>
      </c>
      <c r="B103" s="507" t="s">
        <v>137</v>
      </c>
      <c r="C103" s="503">
        <v>11</v>
      </c>
      <c r="D103" s="503">
        <v>11</v>
      </c>
      <c r="E103" s="504">
        <v>0</v>
      </c>
      <c r="F103" s="505">
        <v>98</v>
      </c>
    </row>
    <row r="104" spans="1:6" ht="22.5" customHeight="1">
      <c r="A104" s="488">
        <v>2040901</v>
      </c>
      <c r="B104" s="507" t="s">
        <v>180</v>
      </c>
      <c r="C104" s="503">
        <v>54</v>
      </c>
      <c r="D104" s="503">
        <v>0</v>
      </c>
      <c r="E104" s="504">
        <v>54</v>
      </c>
      <c r="F104" s="505">
        <v>99</v>
      </c>
    </row>
    <row r="105" spans="1:6" ht="22.5" customHeight="1">
      <c r="A105" s="488">
        <v>205</v>
      </c>
      <c r="B105" s="506" t="s">
        <v>181</v>
      </c>
      <c r="C105" s="503">
        <v>3001</v>
      </c>
      <c r="D105" s="503">
        <v>2581</v>
      </c>
      <c r="E105" s="504">
        <v>420</v>
      </c>
      <c r="F105" s="505">
        <v>100</v>
      </c>
    </row>
    <row r="106" spans="1:6" ht="22.5" customHeight="1">
      <c r="A106" s="488">
        <v>20501</v>
      </c>
      <c r="B106" s="507" t="s">
        <v>134</v>
      </c>
      <c r="C106" s="503">
        <v>3001</v>
      </c>
      <c r="D106" s="503">
        <v>2581</v>
      </c>
      <c r="E106" s="504">
        <v>420</v>
      </c>
      <c r="F106" s="505">
        <v>101</v>
      </c>
    </row>
    <row r="107" spans="1:6" ht="22.5" customHeight="1">
      <c r="A107" s="488">
        <v>2050101</v>
      </c>
      <c r="B107" s="506" t="s">
        <v>182</v>
      </c>
      <c r="C107" s="503">
        <v>2049</v>
      </c>
      <c r="D107" s="503">
        <v>1662</v>
      </c>
      <c r="E107" s="504">
        <v>387</v>
      </c>
      <c r="F107" s="505">
        <v>102</v>
      </c>
    </row>
    <row r="108" spans="1:6" ht="22.5" customHeight="1">
      <c r="A108" s="488">
        <v>2050102</v>
      </c>
      <c r="B108" s="507" t="s">
        <v>134</v>
      </c>
      <c r="C108" s="503">
        <v>1929</v>
      </c>
      <c r="D108" s="503">
        <v>1662</v>
      </c>
      <c r="E108" s="504">
        <v>267</v>
      </c>
      <c r="F108" s="505">
        <v>103</v>
      </c>
    </row>
    <row r="109" spans="1:6" ht="22.5" customHeight="1">
      <c r="A109" s="488">
        <v>2050199</v>
      </c>
      <c r="B109" s="507" t="s">
        <v>183</v>
      </c>
      <c r="C109" s="503">
        <v>106</v>
      </c>
      <c r="D109" s="503">
        <v>0</v>
      </c>
      <c r="E109" s="504">
        <v>106</v>
      </c>
      <c r="F109" s="505">
        <v>104</v>
      </c>
    </row>
    <row r="110" spans="1:6" ht="22.5" customHeight="1">
      <c r="A110" s="488">
        <v>20502</v>
      </c>
      <c r="B110" s="507" t="s">
        <v>184</v>
      </c>
      <c r="C110" s="503">
        <v>14</v>
      </c>
      <c r="D110" s="503">
        <v>0</v>
      </c>
      <c r="E110" s="504">
        <v>14</v>
      </c>
      <c r="F110" s="505">
        <v>105</v>
      </c>
    </row>
    <row r="111" spans="1:6" ht="22.5" customHeight="1">
      <c r="A111" s="488">
        <v>2050201</v>
      </c>
      <c r="B111" s="506" t="s">
        <v>185</v>
      </c>
      <c r="C111" s="503">
        <v>310</v>
      </c>
      <c r="D111" s="503">
        <v>310</v>
      </c>
      <c r="E111" s="504">
        <v>0</v>
      </c>
      <c r="F111" s="505">
        <v>106</v>
      </c>
    </row>
    <row r="112" spans="1:6" ht="22.5" customHeight="1">
      <c r="A112" s="488">
        <v>2050203</v>
      </c>
      <c r="B112" s="507" t="s">
        <v>134</v>
      </c>
      <c r="C112" s="503">
        <v>310</v>
      </c>
      <c r="D112" s="503">
        <v>310</v>
      </c>
      <c r="E112" s="504">
        <v>0</v>
      </c>
      <c r="F112" s="505">
        <v>107</v>
      </c>
    </row>
    <row r="113" spans="1:6" ht="22.5" customHeight="1">
      <c r="A113" s="488">
        <v>2050204</v>
      </c>
      <c r="B113" s="502" t="s">
        <v>15</v>
      </c>
      <c r="C113" s="503">
        <v>170238</v>
      </c>
      <c r="D113" s="503">
        <v>76428</v>
      </c>
      <c r="E113" s="504">
        <v>93810</v>
      </c>
      <c r="F113" s="505">
        <v>108</v>
      </c>
    </row>
    <row r="114" spans="1:6" ht="22.5" customHeight="1">
      <c r="A114" s="488">
        <v>2050205</v>
      </c>
      <c r="B114" s="506" t="s">
        <v>186</v>
      </c>
      <c r="C114" s="503">
        <v>1925</v>
      </c>
      <c r="D114" s="503">
        <v>1189</v>
      </c>
      <c r="E114" s="504">
        <v>737</v>
      </c>
      <c r="F114" s="505">
        <v>109</v>
      </c>
    </row>
    <row r="115" spans="1:6" ht="22.5" customHeight="1">
      <c r="A115" s="488">
        <v>20503</v>
      </c>
      <c r="B115" s="507" t="s">
        <v>134</v>
      </c>
      <c r="C115" s="503">
        <v>1189</v>
      </c>
      <c r="D115" s="503">
        <v>1189</v>
      </c>
      <c r="E115" s="504">
        <v>0</v>
      </c>
      <c r="F115" s="505">
        <v>110</v>
      </c>
    </row>
    <row r="116" spans="1:6" ht="22.5" customHeight="1">
      <c r="A116" s="488">
        <v>2050302</v>
      </c>
      <c r="B116" s="507" t="s">
        <v>135</v>
      </c>
      <c r="C116" s="503">
        <v>728</v>
      </c>
      <c r="D116" s="503">
        <v>0</v>
      </c>
      <c r="E116" s="504">
        <v>728</v>
      </c>
      <c r="F116" s="505">
        <v>111</v>
      </c>
    </row>
    <row r="117" spans="1:6" ht="22.5" customHeight="1">
      <c r="A117" s="488">
        <v>2050303</v>
      </c>
      <c r="B117" s="507" t="s">
        <v>187</v>
      </c>
      <c r="C117" s="503">
        <v>9</v>
      </c>
      <c r="D117" s="503">
        <v>0</v>
      </c>
      <c r="E117" s="504">
        <v>9</v>
      </c>
      <c r="F117" s="505">
        <v>112</v>
      </c>
    </row>
    <row r="118" spans="1:6" ht="22.5" customHeight="1">
      <c r="A118" s="488">
        <v>2050305</v>
      </c>
      <c r="B118" s="506" t="s">
        <v>188</v>
      </c>
      <c r="C118" s="503">
        <v>86655</v>
      </c>
      <c r="D118" s="503">
        <v>53257</v>
      </c>
      <c r="E118" s="504">
        <v>33398</v>
      </c>
      <c r="F118" s="505">
        <v>113</v>
      </c>
    </row>
    <row r="119" spans="1:6" ht="22.5" customHeight="1">
      <c r="A119" s="488">
        <v>2050399</v>
      </c>
      <c r="B119" s="507" t="s">
        <v>189</v>
      </c>
      <c r="C119" s="503">
        <v>5595</v>
      </c>
      <c r="D119" s="503">
        <v>2412</v>
      </c>
      <c r="E119" s="504">
        <v>3183</v>
      </c>
      <c r="F119" s="505">
        <v>114</v>
      </c>
    </row>
    <row r="120" spans="1:6" ht="22.5" customHeight="1">
      <c r="A120" s="488">
        <v>20504</v>
      </c>
      <c r="B120" s="507" t="s">
        <v>190</v>
      </c>
      <c r="C120" s="503">
        <v>31763</v>
      </c>
      <c r="D120" s="503">
        <v>23808</v>
      </c>
      <c r="E120" s="504">
        <v>7955</v>
      </c>
      <c r="F120" s="505">
        <v>115</v>
      </c>
    </row>
    <row r="121" spans="1:6" ht="22.5" customHeight="1">
      <c r="A121" s="488">
        <v>2050402</v>
      </c>
      <c r="B121" s="507" t="s">
        <v>191</v>
      </c>
      <c r="C121" s="503">
        <v>19335</v>
      </c>
      <c r="D121" s="503">
        <v>15210</v>
      </c>
      <c r="E121" s="504">
        <v>4126</v>
      </c>
      <c r="F121" s="505">
        <v>116</v>
      </c>
    </row>
    <row r="122" spans="1:6" ht="22.5" customHeight="1">
      <c r="A122" s="488">
        <v>20505</v>
      </c>
      <c r="B122" s="507" t="s">
        <v>192</v>
      </c>
      <c r="C122" s="503">
        <v>29961</v>
      </c>
      <c r="D122" s="503">
        <v>11828</v>
      </c>
      <c r="E122" s="504">
        <v>18134</v>
      </c>
      <c r="F122" s="505">
        <v>117</v>
      </c>
    </row>
    <row r="123" spans="1:6" ht="22.5" customHeight="1">
      <c r="A123" s="488">
        <v>2050599</v>
      </c>
      <c r="B123" s="506" t="s">
        <v>193</v>
      </c>
      <c r="C123" s="503">
        <v>54831</v>
      </c>
      <c r="D123" s="503">
        <v>17993</v>
      </c>
      <c r="E123" s="504">
        <v>36838</v>
      </c>
      <c r="F123" s="505">
        <v>118</v>
      </c>
    </row>
    <row r="124" spans="1:6" ht="22.5" customHeight="1">
      <c r="A124" s="488">
        <v>20507</v>
      </c>
      <c r="B124" s="507" t="s">
        <v>194</v>
      </c>
      <c r="C124" s="503">
        <v>12311</v>
      </c>
      <c r="D124" s="503">
        <v>7463</v>
      </c>
      <c r="E124" s="504">
        <v>4848</v>
      </c>
      <c r="F124" s="505">
        <v>119</v>
      </c>
    </row>
    <row r="125" spans="1:6" ht="22.5" customHeight="1">
      <c r="A125" s="488">
        <v>2050701</v>
      </c>
      <c r="B125" s="507" t="s">
        <v>195</v>
      </c>
      <c r="C125" s="503">
        <v>8119</v>
      </c>
      <c r="D125" s="503">
        <v>1744</v>
      </c>
      <c r="E125" s="504">
        <v>6376</v>
      </c>
      <c r="F125" s="505">
        <v>120</v>
      </c>
    </row>
    <row r="126" spans="1:6" ht="22.5" customHeight="1">
      <c r="A126" s="488">
        <v>20508</v>
      </c>
      <c r="B126" s="507" t="s">
        <v>196</v>
      </c>
      <c r="C126" s="503">
        <v>33741</v>
      </c>
      <c r="D126" s="503">
        <v>8237</v>
      </c>
      <c r="E126" s="504">
        <v>25504</v>
      </c>
      <c r="F126" s="505">
        <v>121</v>
      </c>
    </row>
    <row r="127" spans="1:6" ht="22.5" customHeight="1">
      <c r="A127" s="488">
        <v>2050802</v>
      </c>
      <c r="B127" s="507" t="s">
        <v>197</v>
      </c>
      <c r="C127" s="503">
        <v>659</v>
      </c>
      <c r="D127" s="503">
        <v>550</v>
      </c>
      <c r="E127" s="504">
        <v>109</v>
      </c>
      <c r="F127" s="505">
        <v>122</v>
      </c>
    </row>
    <row r="128" spans="1:6" ht="22.5" customHeight="1">
      <c r="A128" s="488">
        <v>2050899</v>
      </c>
      <c r="B128" s="506" t="s">
        <v>198</v>
      </c>
      <c r="C128" s="503">
        <v>131</v>
      </c>
      <c r="D128" s="503">
        <v>131</v>
      </c>
      <c r="E128" s="504">
        <v>0</v>
      </c>
      <c r="F128" s="505">
        <v>123</v>
      </c>
    </row>
    <row r="129" spans="1:6" ht="22.5" customHeight="1">
      <c r="A129" s="488">
        <v>20509</v>
      </c>
      <c r="B129" s="507" t="s">
        <v>199</v>
      </c>
      <c r="C129" s="503">
        <v>131</v>
      </c>
      <c r="D129" s="503">
        <v>131</v>
      </c>
      <c r="E129" s="504">
        <v>0</v>
      </c>
      <c r="F129" s="505">
        <v>124</v>
      </c>
    </row>
    <row r="130" spans="1:6" ht="22.5" customHeight="1">
      <c r="A130" s="488">
        <v>2050999</v>
      </c>
      <c r="B130" s="506" t="s">
        <v>200</v>
      </c>
      <c r="C130" s="503">
        <v>281</v>
      </c>
      <c r="D130" s="503">
        <v>281</v>
      </c>
      <c r="E130" s="504">
        <v>0</v>
      </c>
      <c r="F130" s="505">
        <v>125</v>
      </c>
    </row>
    <row r="131" spans="1:6" ht="22.5" customHeight="1">
      <c r="A131" s="488">
        <v>20599</v>
      </c>
      <c r="B131" s="507" t="s">
        <v>201</v>
      </c>
      <c r="C131" s="503">
        <v>281</v>
      </c>
      <c r="D131" s="503">
        <v>281</v>
      </c>
      <c r="E131" s="504">
        <v>0</v>
      </c>
      <c r="F131" s="505">
        <v>126</v>
      </c>
    </row>
    <row r="132" spans="1:6" ht="22.5" customHeight="1">
      <c r="A132" s="488">
        <v>2059999</v>
      </c>
      <c r="B132" s="506" t="s">
        <v>202</v>
      </c>
      <c r="C132" s="503">
        <v>1075</v>
      </c>
      <c r="D132" s="503">
        <v>1045</v>
      </c>
      <c r="E132" s="504">
        <v>30</v>
      </c>
      <c r="F132" s="505">
        <v>127</v>
      </c>
    </row>
    <row r="133" spans="1:6" ht="22.5" customHeight="1">
      <c r="A133" s="488">
        <v>206</v>
      </c>
      <c r="B133" s="507" t="s">
        <v>203</v>
      </c>
      <c r="C133" s="503">
        <v>1075</v>
      </c>
      <c r="D133" s="503">
        <v>1045</v>
      </c>
      <c r="E133" s="504">
        <v>30</v>
      </c>
      <c r="F133" s="505">
        <v>128</v>
      </c>
    </row>
    <row r="134" spans="1:6" ht="22.5" customHeight="1">
      <c r="A134" s="488">
        <v>20601</v>
      </c>
      <c r="B134" s="506" t="s">
        <v>204</v>
      </c>
      <c r="C134" s="503">
        <v>3321</v>
      </c>
      <c r="D134" s="503">
        <v>1435</v>
      </c>
      <c r="E134" s="504">
        <v>1886</v>
      </c>
      <c r="F134" s="505">
        <v>129</v>
      </c>
    </row>
    <row r="135" spans="1:6" ht="22.5" customHeight="1">
      <c r="A135" s="488">
        <v>2060101</v>
      </c>
      <c r="B135" s="507" t="s">
        <v>205</v>
      </c>
      <c r="C135" s="503">
        <v>3278</v>
      </c>
      <c r="D135" s="503">
        <v>1435</v>
      </c>
      <c r="E135" s="504">
        <v>1843</v>
      </c>
      <c r="F135" s="505">
        <v>130</v>
      </c>
    </row>
    <row r="136" spans="1:6" ht="22.5" customHeight="1">
      <c r="A136" s="488">
        <v>2060199</v>
      </c>
      <c r="B136" s="507" t="s">
        <v>206</v>
      </c>
      <c r="C136" s="503">
        <v>43</v>
      </c>
      <c r="D136" s="503">
        <v>0</v>
      </c>
      <c r="E136" s="504">
        <v>43</v>
      </c>
      <c r="F136" s="505">
        <v>131</v>
      </c>
    </row>
    <row r="137" spans="1:6" ht="22.5" customHeight="1">
      <c r="A137" s="488">
        <v>20603</v>
      </c>
      <c r="B137" s="506" t="s">
        <v>207</v>
      </c>
      <c r="C137" s="503">
        <v>11843</v>
      </c>
      <c r="D137" s="503">
        <v>0</v>
      </c>
      <c r="E137" s="504">
        <v>11843</v>
      </c>
      <c r="F137" s="505">
        <v>132</v>
      </c>
    </row>
    <row r="138" spans="1:6" ht="22.5" customHeight="1">
      <c r="A138" s="488">
        <v>2060301</v>
      </c>
      <c r="B138" s="507" t="s">
        <v>208</v>
      </c>
      <c r="C138" s="503">
        <v>8000</v>
      </c>
      <c r="D138" s="503">
        <v>0</v>
      </c>
      <c r="E138" s="504">
        <v>8000</v>
      </c>
      <c r="F138" s="505">
        <v>133</v>
      </c>
    </row>
    <row r="139" spans="1:6" ht="22.5" customHeight="1">
      <c r="A139" s="488">
        <v>2060302</v>
      </c>
      <c r="B139" s="507" t="s">
        <v>209</v>
      </c>
      <c r="C139" s="503">
        <v>3843</v>
      </c>
      <c r="D139" s="503">
        <v>0</v>
      </c>
      <c r="E139" s="504">
        <v>3843</v>
      </c>
      <c r="F139" s="505">
        <v>134</v>
      </c>
    </row>
    <row r="140" spans="1:6" ht="22.5" customHeight="1">
      <c r="A140" s="488">
        <v>20604</v>
      </c>
      <c r="B140" s="506" t="s">
        <v>210</v>
      </c>
      <c r="C140" s="503">
        <v>10176</v>
      </c>
      <c r="D140" s="503">
        <v>1098</v>
      </c>
      <c r="E140" s="504">
        <v>9078</v>
      </c>
      <c r="F140" s="505">
        <v>135</v>
      </c>
    </row>
    <row r="141" spans="1:6" ht="22.5" customHeight="1">
      <c r="A141" s="488">
        <v>2060401</v>
      </c>
      <c r="B141" s="507" t="s">
        <v>210</v>
      </c>
      <c r="C141" s="503">
        <v>10176</v>
      </c>
      <c r="D141" s="503">
        <v>1098</v>
      </c>
      <c r="E141" s="504">
        <v>9078</v>
      </c>
      <c r="F141" s="505">
        <v>136</v>
      </c>
    </row>
    <row r="142" spans="1:6" ht="22.5" customHeight="1">
      <c r="A142" s="488">
        <v>2060499</v>
      </c>
      <c r="B142" s="502" t="s">
        <v>17</v>
      </c>
      <c r="C142" s="503">
        <v>18276</v>
      </c>
      <c r="D142" s="503">
        <v>2214</v>
      </c>
      <c r="E142" s="504">
        <v>16062</v>
      </c>
      <c r="F142" s="505">
        <v>137</v>
      </c>
    </row>
    <row r="143" spans="1:6" ht="22.5" customHeight="1">
      <c r="A143" s="488">
        <v>20605</v>
      </c>
      <c r="B143" s="506" t="s">
        <v>211</v>
      </c>
      <c r="C143" s="503">
        <v>682</v>
      </c>
      <c r="D143" s="503">
        <v>356</v>
      </c>
      <c r="E143" s="504">
        <v>326</v>
      </c>
      <c r="F143" s="505">
        <v>138</v>
      </c>
    </row>
    <row r="144" spans="1:6" ht="22.5" customHeight="1">
      <c r="A144" s="488">
        <v>2060501</v>
      </c>
      <c r="B144" s="507" t="s">
        <v>134</v>
      </c>
      <c r="C144" s="503">
        <v>401</v>
      </c>
      <c r="D144" s="503">
        <v>356</v>
      </c>
      <c r="E144" s="504">
        <v>45</v>
      </c>
      <c r="F144" s="505">
        <v>139</v>
      </c>
    </row>
    <row r="145" spans="1:6" ht="22.5" customHeight="1">
      <c r="A145" s="488">
        <v>20606</v>
      </c>
      <c r="B145" s="507" t="s">
        <v>212</v>
      </c>
      <c r="C145" s="503">
        <v>281</v>
      </c>
      <c r="D145" s="503">
        <v>0</v>
      </c>
      <c r="E145" s="504">
        <v>281</v>
      </c>
      <c r="F145" s="505">
        <v>140</v>
      </c>
    </row>
    <row r="146" spans="1:6" ht="22.5" customHeight="1">
      <c r="A146" s="488">
        <v>2060601</v>
      </c>
      <c r="B146" s="506" t="s">
        <v>213</v>
      </c>
      <c r="C146" s="503">
        <v>1130</v>
      </c>
      <c r="D146" s="503">
        <v>1060</v>
      </c>
      <c r="E146" s="504">
        <v>70</v>
      </c>
      <c r="F146" s="505">
        <v>141</v>
      </c>
    </row>
    <row r="147" spans="1:6" ht="22.5" customHeight="1">
      <c r="A147" s="488">
        <v>20607</v>
      </c>
      <c r="B147" s="507" t="s">
        <v>214</v>
      </c>
      <c r="C147" s="503">
        <v>1060</v>
      </c>
      <c r="D147" s="503">
        <v>1060</v>
      </c>
      <c r="E147" s="504">
        <v>0</v>
      </c>
      <c r="F147" s="505">
        <v>142</v>
      </c>
    </row>
    <row r="148" spans="1:6" ht="22.5" customHeight="1">
      <c r="A148" s="488">
        <v>2060701</v>
      </c>
      <c r="B148" s="507" t="s">
        <v>215</v>
      </c>
      <c r="C148" s="503">
        <v>70</v>
      </c>
      <c r="D148" s="503">
        <v>0</v>
      </c>
      <c r="E148" s="504">
        <v>70</v>
      </c>
      <c r="F148" s="505">
        <v>143</v>
      </c>
    </row>
    <row r="149" spans="1:6" ht="22.5" customHeight="1">
      <c r="A149" s="488">
        <v>2060705</v>
      </c>
      <c r="B149" s="506" t="s">
        <v>216</v>
      </c>
      <c r="C149" s="503">
        <v>2069</v>
      </c>
      <c r="D149" s="503">
        <v>158</v>
      </c>
      <c r="E149" s="504">
        <v>1911</v>
      </c>
      <c r="F149" s="505">
        <v>144</v>
      </c>
    </row>
    <row r="150" spans="1:6" ht="22.5" customHeight="1">
      <c r="A150" s="488">
        <v>2060799</v>
      </c>
      <c r="B150" s="507" t="s">
        <v>214</v>
      </c>
      <c r="C150" s="503">
        <v>158</v>
      </c>
      <c r="D150" s="503">
        <v>158</v>
      </c>
      <c r="E150" s="504">
        <v>0</v>
      </c>
      <c r="F150" s="505">
        <v>145</v>
      </c>
    </row>
    <row r="151" spans="1:6" ht="22.5" customHeight="1">
      <c r="A151" s="488">
        <v>20609</v>
      </c>
      <c r="B151" s="507" t="s">
        <v>217</v>
      </c>
      <c r="C151" s="503">
        <v>1911</v>
      </c>
      <c r="D151" s="503">
        <v>0</v>
      </c>
      <c r="E151" s="504">
        <v>1911</v>
      </c>
      <c r="F151" s="505">
        <v>146</v>
      </c>
    </row>
    <row r="152" spans="1:6" ht="22.5" customHeight="1">
      <c r="A152" s="488">
        <v>2060901</v>
      </c>
      <c r="B152" s="506" t="s">
        <v>218</v>
      </c>
      <c r="C152" s="503">
        <v>263</v>
      </c>
      <c r="D152" s="503">
        <v>263</v>
      </c>
      <c r="E152" s="504">
        <v>0</v>
      </c>
      <c r="F152" s="505">
        <v>147</v>
      </c>
    </row>
    <row r="153" spans="1:6" ht="22.5" customHeight="1">
      <c r="A153" s="488">
        <v>20699</v>
      </c>
      <c r="B153" s="507" t="s">
        <v>214</v>
      </c>
      <c r="C153" s="503">
        <v>263</v>
      </c>
      <c r="D153" s="503">
        <v>263</v>
      </c>
      <c r="E153" s="504">
        <v>0</v>
      </c>
      <c r="F153" s="505">
        <v>148</v>
      </c>
    </row>
    <row r="154" spans="1:6" ht="22.5" customHeight="1">
      <c r="A154" s="488">
        <v>2069901</v>
      </c>
      <c r="B154" s="506" t="s">
        <v>219</v>
      </c>
      <c r="C154" s="503">
        <v>130</v>
      </c>
      <c r="D154" s="503">
        <v>130</v>
      </c>
      <c r="E154" s="504">
        <v>0</v>
      </c>
      <c r="F154" s="505">
        <v>149</v>
      </c>
    </row>
    <row r="155" spans="1:6" ht="22.5" customHeight="1">
      <c r="A155" s="488">
        <v>2069999</v>
      </c>
      <c r="B155" s="507" t="s">
        <v>220</v>
      </c>
      <c r="C155" s="503">
        <v>130</v>
      </c>
      <c r="D155" s="503">
        <v>130</v>
      </c>
      <c r="E155" s="504">
        <v>0</v>
      </c>
      <c r="F155" s="505">
        <v>150</v>
      </c>
    </row>
    <row r="156" spans="1:6" ht="22.5" customHeight="1">
      <c r="A156" s="488">
        <v>207</v>
      </c>
      <c r="B156" s="506" t="s">
        <v>221</v>
      </c>
      <c r="C156" s="503">
        <v>680</v>
      </c>
      <c r="D156" s="503">
        <v>248</v>
      </c>
      <c r="E156" s="504">
        <v>432</v>
      </c>
      <c r="F156" s="505">
        <v>151</v>
      </c>
    </row>
    <row r="157" spans="1:6" ht="22.5" customHeight="1">
      <c r="A157" s="488">
        <v>20701</v>
      </c>
      <c r="B157" s="507" t="s">
        <v>214</v>
      </c>
      <c r="C157" s="503">
        <v>169</v>
      </c>
      <c r="D157" s="503">
        <v>169</v>
      </c>
      <c r="E157" s="504">
        <v>0</v>
      </c>
      <c r="F157" s="505">
        <v>152</v>
      </c>
    </row>
    <row r="158" spans="1:6" ht="22.5" customHeight="1">
      <c r="A158" s="488">
        <v>2070101</v>
      </c>
      <c r="B158" s="507" t="s">
        <v>222</v>
      </c>
      <c r="C158" s="503">
        <v>5</v>
      </c>
      <c r="D158" s="503">
        <v>5</v>
      </c>
      <c r="E158" s="504">
        <v>0</v>
      </c>
      <c r="F158" s="505">
        <v>153</v>
      </c>
    </row>
    <row r="159" spans="1:6" ht="22.5" customHeight="1">
      <c r="A159" s="488">
        <v>2070104</v>
      </c>
      <c r="B159" s="507" t="s">
        <v>223</v>
      </c>
      <c r="C159" s="503">
        <v>506</v>
      </c>
      <c r="D159" s="503">
        <v>74</v>
      </c>
      <c r="E159" s="504">
        <v>432</v>
      </c>
      <c r="F159" s="505">
        <v>154</v>
      </c>
    </row>
    <row r="160" spans="1:6" ht="22.5" customHeight="1">
      <c r="A160" s="488">
        <v>2070105</v>
      </c>
      <c r="B160" s="506" t="s">
        <v>224</v>
      </c>
      <c r="C160" s="503">
        <v>1000</v>
      </c>
      <c r="D160" s="503">
        <v>0</v>
      </c>
      <c r="E160" s="504">
        <v>1000</v>
      </c>
      <c r="F160" s="505">
        <v>155</v>
      </c>
    </row>
    <row r="161" spans="1:6" ht="22.5" customHeight="1">
      <c r="A161" s="488">
        <v>2070106</v>
      </c>
      <c r="B161" s="507" t="s">
        <v>225</v>
      </c>
      <c r="C161" s="503">
        <v>1000</v>
      </c>
      <c r="D161" s="503">
        <v>0</v>
      </c>
      <c r="E161" s="504">
        <v>1000</v>
      </c>
      <c r="F161" s="505">
        <v>156</v>
      </c>
    </row>
    <row r="162" spans="1:6" ht="22.5" customHeight="1">
      <c r="A162" s="488">
        <v>2070107</v>
      </c>
      <c r="B162" s="506" t="s">
        <v>226</v>
      </c>
      <c r="C162" s="503">
        <v>12323</v>
      </c>
      <c r="D162" s="503">
        <v>0</v>
      </c>
      <c r="E162" s="504">
        <v>12323</v>
      </c>
      <c r="F162" s="505">
        <v>157</v>
      </c>
    </row>
    <row r="163" spans="1:6" ht="22.5" customHeight="1">
      <c r="A163" s="488">
        <v>2070109</v>
      </c>
      <c r="B163" s="507" t="s">
        <v>227</v>
      </c>
      <c r="C163" s="503">
        <v>1440</v>
      </c>
      <c r="D163" s="503">
        <v>0</v>
      </c>
      <c r="E163" s="504">
        <v>1440</v>
      </c>
      <c r="F163" s="505">
        <v>158</v>
      </c>
    </row>
    <row r="164" spans="1:6" ht="22.5" customHeight="1">
      <c r="A164" s="488">
        <v>2070111</v>
      </c>
      <c r="B164" s="507" t="s">
        <v>226</v>
      </c>
      <c r="C164" s="503">
        <v>10883</v>
      </c>
      <c r="D164" s="503">
        <v>0</v>
      </c>
      <c r="E164" s="504">
        <v>10883</v>
      </c>
      <c r="F164" s="505">
        <v>159</v>
      </c>
    </row>
    <row r="165" spans="1:6" ht="22.5" customHeight="1">
      <c r="A165" s="488">
        <v>2070112</v>
      </c>
      <c r="B165" s="502" t="s">
        <v>19</v>
      </c>
      <c r="C165" s="503">
        <v>8925</v>
      </c>
      <c r="D165" s="503">
        <v>4341</v>
      </c>
      <c r="E165" s="504">
        <v>4584</v>
      </c>
      <c r="F165" s="505">
        <v>160</v>
      </c>
    </row>
    <row r="166" spans="1:6" ht="22.5" customHeight="1">
      <c r="A166" s="488">
        <v>2070114</v>
      </c>
      <c r="B166" s="506" t="s">
        <v>228</v>
      </c>
      <c r="C166" s="503">
        <v>4044</v>
      </c>
      <c r="D166" s="503">
        <v>2460</v>
      </c>
      <c r="E166" s="504">
        <v>1584</v>
      </c>
      <c r="F166" s="505">
        <v>161</v>
      </c>
    </row>
    <row r="167" spans="1:6" ht="22.5" customHeight="1">
      <c r="A167" s="488">
        <v>2070199</v>
      </c>
      <c r="B167" s="507" t="s">
        <v>134</v>
      </c>
      <c r="C167" s="503">
        <v>821</v>
      </c>
      <c r="D167" s="503">
        <v>764</v>
      </c>
      <c r="E167" s="504">
        <v>57</v>
      </c>
      <c r="F167" s="505">
        <v>162</v>
      </c>
    </row>
    <row r="168" spans="1:6" ht="22.5" customHeight="1">
      <c r="A168" s="488">
        <v>20702</v>
      </c>
      <c r="B168" s="507" t="s">
        <v>229</v>
      </c>
      <c r="C168" s="503">
        <v>360</v>
      </c>
      <c r="D168" s="503">
        <v>360</v>
      </c>
      <c r="E168" s="504">
        <v>0</v>
      </c>
      <c r="F168" s="505">
        <v>163</v>
      </c>
    </row>
    <row r="169" spans="1:6" ht="22.5" customHeight="1">
      <c r="A169" s="488">
        <v>2070201</v>
      </c>
      <c r="B169" s="507" t="s">
        <v>230</v>
      </c>
      <c r="C169" s="503">
        <v>53</v>
      </c>
      <c r="D169" s="503">
        <v>53</v>
      </c>
      <c r="E169" s="504">
        <v>0</v>
      </c>
      <c r="F169" s="505">
        <v>164</v>
      </c>
    </row>
    <row r="170" spans="1:6" ht="22.5" customHeight="1">
      <c r="A170" s="488">
        <v>2070205</v>
      </c>
      <c r="B170" s="507" t="s">
        <v>231</v>
      </c>
      <c r="C170" s="503">
        <v>253</v>
      </c>
      <c r="D170" s="503">
        <v>83</v>
      </c>
      <c r="E170" s="504">
        <v>170</v>
      </c>
      <c r="F170" s="505">
        <v>165</v>
      </c>
    </row>
    <row r="171" spans="1:6" ht="22.5" customHeight="1">
      <c r="A171" s="488">
        <v>20703</v>
      </c>
      <c r="B171" s="507" t="s">
        <v>232</v>
      </c>
      <c r="C171" s="503">
        <v>1045</v>
      </c>
      <c r="D171" s="503">
        <v>545</v>
      </c>
      <c r="E171" s="504">
        <v>500</v>
      </c>
      <c r="F171" s="505">
        <v>166</v>
      </c>
    </row>
    <row r="172" spans="1:6" ht="22.5" customHeight="1">
      <c r="A172" s="488">
        <v>2070302</v>
      </c>
      <c r="B172" s="507" t="s">
        <v>233</v>
      </c>
      <c r="C172" s="503">
        <v>214</v>
      </c>
      <c r="D172" s="503">
        <v>214</v>
      </c>
      <c r="E172" s="504">
        <v>0</v>
      </c>
      <c r="F172" s="505">
        <v>167</v>
      </c>
    </row>
    <row r="173" spans="1:6" ht="22.5" customHeight="1">
      <c r="A173" s="488">
        <v>2070307</v>
      </c>
      <c r="B173" s="507" t="s">
        <v>234</v>
      </c>
      <c r="C173" s="503">
        <v>36</v>
      </c>
      <c r="D173" s="503">
        <v>36</v>
      </c>
      <c r="E173" s="504">
        <v>0</v>
      </c>
      <c r="F173" s="505">
        <v>168</v>
      </c>
    </row>
    <row r="174" spans="1:6" ht="22.5" customHeight="1">
      <c r="A174" s="488">
        <v>2070399</v>
      </c>
      <c r="B174" s="507" t="s">
        <v>235</v>
      </c>
      <c r="C174" s="503">
        <v>216</v>
      </c>
      <c r="D174" s="503">
        <v>186</v>
      </c>
      <c r="E174" s="504">
        <v>30</v>
      </c>
      <c r="F174" s="505">
        <v>169</v>
      </c>
    </row>
    <row r="175" spans="1:6" ht="22.5" customHeight="1">
      <c r="A175" s="488">
        <v>20706</v>
      </c>
      <c r="B175" s="507" t="s">
        <v>236</v>
      </c>
      <c r="C175" s="503">
        <v>111</v>
      </c>
      <c r="D175" s="503">
        <v>111</v>
      </c>
      <c r="E175" s="504">
        <v>0</v>
      </c>
      <c r="F175" s="505">
        <v>170</v>
      </c>
    </row>
    <row r="176" spans="1:6" ht="22.5" customHeight="1">
      <c r="A176" s="488">
        <v>2070604</v>
      </c>
      <c r="B176" s="507" t="s">
        <v>237</v>
      </c>
      <c r="C176" s="503">
        <v>933</v>
      </c>
      <c r="D176" s="503">
        <v>106</v>
      </c>
      <c r="E176" s="504">
        <v>827</v>
      </c>
      <c r="F176" s="505">
        <v>171</v>
      </c>
    </row>
    <row r="177" spans="1:6" ht="22.5" customHeight="1">
      <c r="A177" s="488">
        <v>2070605</v>
      </c>
      <c r="B177" s="506" t="s">
        <v>238</v>
      </c>
      <c r="C177" s="503">
        <v>777</v>
      </c>
      <c r="D177" s="503">
        <v>367</v>
      </c>
      <c r="E177" s="504">
        <v>411</v>
      </c>
      <c r="F177" s="505">
        <v>172</v>
      </c>
    </row>
    <row r="178" spans="1:6" ht="22.5" customHeight="1">
      <c r="A178" s="488">
        <v>20708</v>
      </c>
      <c r="B178" s="507" t="s">
        <v>134</v>
      </c>
      <c r="C178" s="503">
        <v>141</v>
      </c>
      <c r="D178" s="503">
        <v>134</v>
      </c>
      <c r="E178" s="504">
        <v>7</v>
      </c>
      <c r="F178" s="505">
        <v>173</v>
      </c>
    </row>
    <row r="179" spans="1:6" ht="22.5" customHeight="1">
      <c r="A179" s="488">
        <v>2070801</v>
      </c>
      <c r="B179" s="507" t="s">
        <v>239</v>
      </c>
      <c r="C179" s="503">
        <v>280</v>
      </c>
      <c r="D179" s="503">
        <v>0</v>
      </c>
      <c r="E179" s="504">
        <v>280</v>
      </c>
      <c r="F179" s="505">
        <v>174</v>
      </c>
    </row>
    <row r="180" spans="1:6" ht="22.5" customHeight="1">
      <c r="A180" s="488">
        <v>2070899</v>
      </c>
      <c r="B180" s="507" t="s">
        <v>240</v>
      </c>
      <c r="C180" s="503">
        <v>356</v>
      </c>
      <c r="D180" s="503">
        <v>233</v>
      </c>
      <c r="E180" s="504">
        <v>123</v>
      </c>
      <c r="F180" s="505">
        <v>175</v>
      </c>
    </row>
    <row r="181" spans="1:6" ht="22.5" customHeight="1">
      <c r="A181" s="488">
        <v>208</v>
      </c>
      <c r="B181" s="506" t="s">
        <v>241</v>
      </c>
      <c r="C181" s="503">
        <v>615</v>
      </c>
      <c r="D181" s="503">
        <v>285</v>
      </c>
      <c r="E181" s="504">
        <v>330</v>
      </c>
      <c r="F181" s="505">
        <v>176</v>
      </c>
    </row>
    <row r="182" spans="1:6" ht="22.5" customHeight="1">
      <c r="A182" s="488">
        <v>20801</v>
      </c>
      <c r="B182" s="507" t="s">
        <v>135</v>
      </c>
      <c r="C182" s="503">
        <v>40</v>
      </c>
      <c r="D182" s="503">
        <v>0</v>
      </c>
      <c r="E182" s="504">
        <v>40</v>
      </c>
      <c r="F182" s="505">
        <v>177</v>
      </c>
    </row>
    <row r="183" spans="1:6" ht="22.5" customHeight="1">
      <c r="A183" s="488">
        <v>2080101</v>
      </c>
      <c r="B183" s="507" t="s">
        <v>242</v>
      </c>
      <c r="C183" s="503">
        <v>552</v>
      </c>
      <c r="D183" s="503">
        <v>262</v>
      </c>
      <c r="E183" s="504">
        <v>290</v>
      </c>
      <c r="F183" s="505">
        <v>178</v>
      </c>
    </row>
    <row r="184" spans="1:6" ht="22.5" customHeight="1">
      <c r="A184" s="488">
        <v>2080104</v>
      </c>
      <c r="B184" s="507" t="s">
        <v>243</v>
      </c>
      <c r="C184" s="503">
        <v>24</v>
      </c>
      <c r="D184" s="503">
        <v>24</v>
      </c>
      <c r="E184" s="504">
        <v>0</v>
      </c>
      <c r="F184" s="505">
        <v>179</v>
      </c>
    </row>
    <row r="185" spans="1:6" ht="22.5" customHeight="1">
      <c r="A185" s="488">
        <v>2080109</v>
      </c>
      <c r="B185" s="506" t="s">
        <v>244</v>
      </c>
      <c r="C185" s="503">
        <v>940</v>
      </c>
      <c r="D185" s="503">
        <v>40</v>
      </c>
      <c r="E185" s="504">
        <v>900</v>
      </c>
      <c r="F185" s="505">
        <v>180</v>
      </c>
    </row>
    <row r="186" spans="1:6" ht="22.5" customHeight="1">
      <c r="A186" s="488">
        <v>2080199</v>
      </c>
      <c r="B186" s="507" t="s">
        <v>245</v>
      </c>
      <c r="C186" s="503">
        <v>40</v>
      </c>
      <c r="D186" s="503">
        <v>40</v>
      </c>
      <c r="E186" s="504">
        <v>0</v>
      </c>
      <c r="F186" s="505">
        <v>181</v>
      </c>
    </row>
    <row r="187" spans="1:6" ht="22.5" customHeight="1">
      <c r="A187" s="488">
        <v>20802</v>
      </c>
      <c r="B187" s="507" t="s">
        <v>246</v>
      </c>
      <c r="C187" s="503">
        <v>900</v>
      </c>
      <c r="D187" s="503">
        <v>0</v>
      </c>
      <c r="E187" s="504">
        <v>900</v>
      </c>
      <c r="F187" s="505">
        <v>182</v>
      </c>
    </row>
    <row r="188" spans="1:6" ht="22.5" customHeight="1">
      <c r="A188" s="488">
        <v>2080201</v>
      </c>
      <c r="B188" s="506" t="s">
        <v>247</v>
      </c>
      <c r="C188" s="503">
        <v>2549</v>
      </c>
      <c r="D188" s="503">
        <v>1189</v>
      </c>
      <c r="E188" s="504">
        <v>1360</v>
      </c>
      <c r="F188" s="505">
        <v>183</v>
      </c>
    </row>
    <row r="189" spans="1:6" ht="22.5" customHeight="1">
      <c r="A189" s="488">
        <v>2080206</v>
      </c>
      <c r="B189" s="507" t="s">
        <v>134</v>
      </c>
      <c r="C189" s="503">
        <v>1689</v>
      </c>
      <c r="D189" s="503">
        <v>1189</v>
      </c>
      <c r="E189" s="504">
        <v>500</v>
      </c>
      <c r="F189" s="505">
        <v>184</v>
      </c>
    </row>
    <row r="190" spans="1:6" ht="22.5" customHeight="1">
      <c r="A190" s="488">
        <v>2080208</v>
      </c>
      <c r="B190" s="507" t="s">
        <v>248</v>
      </c>
      <c r="C190" s="503">
        <v>860</v>
      </c>
      <c r="D190" s="503">
        <v>0</v>
      </c>
      <c r="E190" s="504">
        <v>860</v>
      </c>
      <c r="F190" s="505">
        <v>185</v>
      </c>
    </row>
    <row r="191" spans="1:6" ht="22.5" customHeight="1">
      <c r="A191" s="488">
        <v>2080299</v>
      </c>
      <c r="B191" s="502" t="s">
        <v>21</v>
      </c>
      <c r="C191" s="503">
        <v>75559</v>
      </c>
      <c r="D191" s="503">
        <v>54257</v>
      </c>
      <c r="E191" s="504">
        <v>21302</v>
      </c>
      <c r="F191" s="505">
        <v>186</v>
      </c>
    </row>
    <row r="192" spans="1:6" ht="22.5" customHeight="1">
      <c r="A192" s="488">
        <v>20805</v>
      </c>
      <c r="B192" s="506" t="s">
        <v>249</v>
      </c>
      <c r="C192" s="503">
        <v>6199</v>
      </c>
      <c r="D192" s="503">
        <v>5250</v>
      </c>
      <c r="E192" s="504">
        <v>949</v>
      </c>
      <c r="F192" s="505">
        <v>187</v>
      </c>
    </row>
    <row r="193" spans="1:6" ht="22.5" customHeight="1">
      <c r="A193" s="488">
        <v>2080501</v>
      </c>
      <c r="B193" s="507" t="s">
        <v>134</v>
      </c>
      <c r="C193" s="503">
        <v>1840</v>
      </c>
      <c r="D193" s="503">
        <v>1840</v>
      </c>
      <c r="E193" s="504">
        <v>0</v>
      </c>
      <c r="F193" s="505">
        <v>188</v>
      </c>
    </row>
    <row r="194" spans="1:6" ht="22.5" customHeight="1">
      <c r="A194" s="488">
        <v>2080502</v>
      </c>
      <c r="B194" s="507" t="s">
        <v>250</v>
      </c>
      <c r="C194" s="503">
        <v>317</v>
      </c>
      <c r="D194" s="503">
        <v>0</v>
      </c>
      <c r="E194" s="504">
        <v>317</v>
      </c>
      <c r="F194" s="505">
        <v>189</v>
      </c>
    </row>
    <row r="195" spans="1:6" ht="22.5" customHeight="1">
      <c r="A195" s="488">
        <v>2080503</v>
      </c>
      <c r="B195" s="507" t="s">
        <v>251</v>
      </c>
      <c r="C195" s="503">
        <v>3545</v>
      </c>
      <c r="D195" s="503">
        <v>3410</v>
      </c>
      <c r="E195" s="504">
        <v>135</v>
      </c>
      <c r="F195" s="505">
        <v>190</v>
      </c>
    </row>
    <row r="196" spans="1:6" ht="22.5" customHeight="1">
      <c r="A196" s="488">
        <v>2080505</v>
      </c>
      <c r="B196" s="507" t="s">
        <v>252</v>
      </c>
      <c r="C196" s="503">
        <v>497</v>
      </c>
      <c r="D196" s="503">
        <v>0</v>
      </c>
      <c r="E196" s="504">
        <v>497</v>
      </c>
      <c r="F196" s="505">
        <v>191</v>
      </c>
    </row>
    <row r="197" spans="1:6" ht="22.5" customHeight="1">
      <c r="A197" s="488">
        <v>20808</v>
      </c>
      <c r="B197" s="506" t="s">
        <v>253</v>
      </c>
      <c r="C197" s="503">
        <v>2457</v>
      </c>
      <c r="D197" s="503">
        <v>696</v>
      </c>
      <c r="E197" s="504">
        <v>1761</v>
      </c>
      <c r="F197" s="505">
        <v>192</v>
      </c>
    </row>
    <row r="198" spans="1:6" ht="22.5" customHeight="1">
      <c r="A198" s="488">
        <v>2080801</v>
      </c>
      <c r="B198" s="507" t="s">
        <v>134</v>
      </c>
      <c r="C198" s="503">
        <v>696</v>
      </c>
      <c r="D198" s="503">
        <v>696</v>
      </c>
      <c r="E198" s="504">
        <v>0</v>
      </c>
      <c r="F198" s="505">
        <v>193</v>
      </c>
    </row>
    <row r="199" spans="1:6" ht="22.5" customHeight="1">
      <c r="A199" s="488">
        <v>2080803</v>
      </c>
      <c r="B199" s="507" t="s">
        <v>254</v>
      </c>
      <c r="C199" s="503">
        <v>100</v>
      </c>
      <c r="D199" s="503">
        <v>0</v>
      </c>
      <c r="E199" s="504">
        <v>100</v>
      </c>
      <c r="F199" s="505">
        <v>194</v>
      </c>
    </row>
    <row r="200" spans="1:6" ht="22.5" customHeight="1">
      <c r="A200" s="488">
        <v>20809</v>
      </c>
      <c r="B200" s="507" t="s">
        <v>255</v>
      </c>
      <c r="C200" s="503">
        <v>1404</v>
      </c>
      <c r="D200" s="503">
        <v>0</v>
      </c>
      <c r="E200" s="504">
        <v>1404</v>
      </c>
      <c r="F200" s="505">
        <v>195</v>
      </c>
    </row>
    <row r="201" spans="1:6" ht="22.5" customHeight="1">
      <c r="A201" s="488">
        <v>2080999</v>
      </c>
      <c r="B201" s="507" t="s">
        <v>256</v>
      </c>
      <c r="C201" s="503">
        <v>257</v>
      </c>
      <c r="D201" s="503">
        <v>0</v>
      </c>
      <c r="E201" s="504">
        <v>257</v>
      </c>
      <c r="F201" s="505">
        <v>196</v>
      </c>
    </row>
    <row r="202" spans="1:6" ht="22.5" customHeight="1">
      <c r="A202" s="488">
        <v>20810</v>
      </c>
      <c r="B202" s="506" t="s">
        <v>257</v>
      </c>
      <c r="C202" s="503">
        <v>45576</v>
      </c>
      <c r="D202" s="503">
        <v>45471</v>
      </c>
      <c r="E202" s="504">
        <v>105</v>
      </c>
      <c r="F202" s="505">
        <v>197</v>
      </c>
    </row>
    <row r="203" spans="1:6" ht="22.5" customHeight="1">
      <c r="A203" s="488">
        <v>2081001</v>
      </c>
      <c r="B203" s="507" t="s">
        <v>258</v>
      </c>
      <c r="C203" s="503">
        <v>17120</v>
      </c>
      <c r="D203" s="503">
        <v>17120</v>
      </c>
      <c r="E203" s="504">
        <v>0</v>
      </c>
      <c r="F203" s="505">
        <v>198</v>
      </c>
    </row>
    <row r="204" spans="1:6" ht="22.5" customHeight="1">
      <c r="A204" s="488">
        <v>2081002</v>
      </c>
      <c r="B204" s="507" t="s">
        <v>259</v>
      </c>
      <c r="C204" s="503">
        <v>5096</v>
      </c>
      <c r="D204" s="503">
        <v>5096</v>
      </c>
      <c r="E204" s="504">
        <v>0</v>
      </c>
      <c r="F204" s="505">
        <v>199</v>
      </c>
    </row>
    <row r="205" spans="1:6" ht="22.5" customHeight="1">
      <c r="A205" s="488">
        <v>2081004</v>
      </c>
      <c r="B205" s="507" t="s">
        <v>260</v>
      </c>
      <c r="C205" s="503">
        <v>335</v>
      </c>
      <c r="D205" s="503">
        <v>230</v>
      </c>
      <c r="E205" s="504">
        <v>105</v>
      </c>
      <c r="F205" s="505">
        <v>200</v>
      </c>
    </row>
    <row r="206" spans="1:6" ht="22.5" customHeight="1">
      <c r="A206" s="488">
        <v>2081005</v>
      </c>
      <c r="B206" s="507" t="s">
        <v>261</v>
      </c>
      <c r="C206" s="503">
        <v>23025</v>
      </c>
      <c r="D206" s="503">
        <v>23025</v>
      </c>
      <c r="E206" s="504">
        <v>0</v>
      </c>
      <c r="F206" s="505">
        <v>201</v>
      </c>
    </row>
    <row r="207" spans="1:6" ht="22.5" customHeight="1">
      <c r="A207" s="488">
        <v>20811</v>
      </c>
      <c r="B207" s="506" t="s">
        <v>262</v>
      </c>
      <c r="C207" s="503">
        <v>2829</v>
      </c>
      <c r="D207" s="503">
        <v>0</v>
      </c>
      <c r="E207" s="504">
        <v>2829</v>
      </c>
      <c r="F207" s="505">
        <v>202</v>
      </c>
    </row>
    <row r="208" spans="1:6" ht="22.5" customHeight="1">
      <c r="A208" s="488">
        <v>2081101</v>
      </c>
      <c r="B208" s="507" t="s">
        <v>263</v>
      </c>
      <c r="C208" s="503">
        <v>2829</v>
      </c>
      <c r="D208" s="503">
        <v>0</v>
      </c>
      <c r="E208" s="504">
        <v>2829</v>
      </c>
      <c r="F208" s="505">
        <v>203</v>
      </c>
    </row>
    <row r="209" spans="1:6" ht="22.5" customHeight="1">
      <c r="A209" s="488">
        <v>2081104</v>
      </c>
      <c r="B209" s="506" t="s">
        <v>264</v>
      </c>
      <c r="C209" s="503">
        <v>2606</v>
      </c>
      <c r="D209" s="503">
        <v>0</v>
      </c>
      <c r="E209" s="504">
        <v>2606</v>
      </c>
      <c r="F209" s="505">
        <v>204</v>
      </c>
    </row>
    <row r="210" spans="1:6" ht="22.5" customHeight="1">
      <c r="A210" s="488">
        <v>2081105</v>
      </c>
      <c r="B210" s="507" t="s">
        <v>265</v>
      </c>
      <c r="C210" s="503">
        <v>2500</v>
      </c>
      <c r="D210" s="503">
        <v>0</v>
      </c>
      <c r="E210" s="504">
        <v>2500</v>
      </c>
      <c r="F210" s="505">
        <v>205</v>
      </c>
    </row>
    <row r="211" spans="1:6" ht="22.5" customHeight="1">
      <c r="A211" s="488">
        <v>2081106</v>
      </c>
      <c r="B211" s="507" t="s">
        <v>266</v>
      </c>
      <c r="C211" s="503">
        <v>106</v>
      </c>
      <c r="D211" s="503">
        <v>0</v>
      </c>
      <c r="E211" s="504">
        <v>106</v>
      </c>
      <c r="F211" s="505">
        <v>206</v>
      </c>
    </row>
    <row r="212" spans="1:6" ht="22.5" customHeight="1">
      <c r="A212" s="488">
        <v>2081107</v>
      </c>
      <c r="B212" s="506" t="s">
        <v>267</v>
      </c>
      <c r="C212" s="503">
        <v>2657</v>
      </c>
      <c r="D212" s="503">
        <v>0</v>
      </c>
      <c r="E212" s="504">
        <v>2657</v>
      </c>
      <c r="F212" s="505">
        <v>207</v>
      </c>
    </row>
    <row r="213" spans="1:6" ht="22.5" customHeight="1">
      <c r="A213" s="488">
        <v>2081199</v>
      </c>
      <c r="B213" s="507" t="s">
        <v>268</v>
      </c>
      <c r="C213" s="503">
        <v>2647</v>
      </c>
      <c r="D213" s="503">
        <v>0</v>
      </c>
      <c r="E213" s="504">
        <v>2647</v>
      </c>
      <c r="F213" s="505">
        <v>208</v>
      </c>
    </row>
    <row r="214" spans="1:6" ht="22.5" customHeight="1">
      <c r="A214" s="488">
        <v>20816</v>
      </c>
      <c r="B214" s="507" t="s">
        <v>269</v>
      </c>
      <c r="C214" s="503">
        <v>10</v>
      </c>
      <c r="D214" s="503">
        <v>0</v>
      </c>
      <c r="E214" s="504">
        <v>10</v>
      </c>
      <c r="F214" s="505">
        <v>209</v>
      </c>
    </row>
    <row r="215" spans="1:6" ht="22.5" customHeight="1">
      <c r="A215" s="488">
        <v>2081601</v>
      </c>
      <c r="B215" s="506" t="s">
        <v>270</v>
      </c>
      <c r="C215" s="503">
        <v>1739</v>
      </c>
      <c r="D215" s="503">
        <v>403</v>
      </c>
      <c r="E215" s="504">
        <v>1336</v>
      </c>
      <c r="F215" s="505">
        <v>210</v>
      </c>
    </row>
    <row r="216" spans="1:6" ht="22.5" customHeight="1">
      <c r="A216" s="488">
        <v>20819</v>
      </c>
      <c r="B216" s="507" t="s">
        <v>271</v>
      </c>
      <c r="C216" s="503">
        <v>148</v>
      </c>
      <c r="D216" s="503">
        <v>129</v>
      </c>
      <c r="E216" s="504">
        <v>19</v>
      </c>
      <c r="F216" s="505">
        <v>211</v>
      </c>
    </row>
    <row r="217" spans="1:6" ht="22.5" customHeight="1">
      <c r="A217" s="488">
        <v>2081901</v>
      </c>
      <c r="B217" s="507" t="s">
        <v>272</v>
      </c>
      <c r="C217" s="503">
        <v>860</v>
      </c>
      <c r="D217" s="503">
        <v>10</v>
      </c>
      <c r="E217" s="504">
        <v>850</v>
      </c>
      <c r="F217" s="505">
        <v>212</v>
      </c>
    </row>
    <row r="218" spans="1:6" ht="22.5" customHeight="1">
      <c r="A218" s="488">
        <v>20820</v>
      </c>
      <c r="B218" s="507" t="s">
        <v>273</v>
      </c>
      <c r="C218" s="503">
        <v>642</v>
      </c>
      <c r="D218" s="503">
        <v>175</v>
      </c>
      <c r="E218" s="504">
        <v>468</v>
      </c>
      <c r="F218" s="505">
        <v>213</v>
      </c>
    </row>
    <row r="219" spans="1:6" ht="22.5" customHeight="1">
      <c r="A219" s="488">
        <v>2082002</v>
      </c>
      <c r="B219" s="507" t="s">
        <v>274</v>
      </c>
      <c r="C219" s="503">
        <v>89</v>
      </c>
      <c r="D219" s="503">
        <v>89</v>
      </c>
      <c r="E219" s="504">
        <v>0</v>
      </c>
      <c r="F219" s="505">
        <v>214</v>
      </c>
    </row>
    <row r="220" spans="1:6" ht="22.5" customHeight="1">
      <c r="A220" s="488">
        <v>20826</v>
      </c>
      <c r="B220" s="506" t="s">
        <v>275</v>
      </c>
      <c r="C220" s="503">
        <v>3966</v>
      </c>
      <c r="D220" s="503">
        <v>588</v>
      </c>
      <c r="E220" s="504">
        <v>3378</v>
      </c>
      <c r="F220" s="505">
        <v>215</v>
      </c>
    </row>
    <row r="221" spans="1:6" ht="22.5" customHeight="1">
      <c r="A221" s="488">
        <v>2082602</v>
      </c>
      <c r="B221" s="507" t="s">
        <v>134</v>
      </c>
      <c r="C221" s="503">
        <v>287</v>
      </c>
      <c r="D221" s="503">
        <v>287</v>
      </c>
      <c r="E221" s="504">
        <v>0</v>
      </c>
      <c r="F221" s="505">
        <v>216</v>
      </c>
    </row>
    <row r="222" spans="1:6" ht="22.5" customHeight="1">
      <c r="A222" s="488">
        <v>20828</v>
      </c>
      <c r="B222" s="507" t="s">
        <v>276</v>
      </c>
      <c r="C222" s="503">
        <v>670</v>
      </c>
      <c r="D222" s="503">
        <v>301</v>
      </c>
      <c r="E222" s="504">
        <v>369</v>
      </c>
      <c r="F222" s="505">
        <v>217</v>
      </c>
    </row>
    <row r="223" spans="1:6" ht="22.5" customHeight="1">
      <c r="A223" s="488">
        <v>2082801</v>
      </c>
      <c r="B223" s="507" t="s">
        <v>277</v>
      </c>
      <c r="C223" s="503">
        <v>166</v>
      </c>
      <c r="D223" s="503">
        <v>0</v>
      </c>
      <c r="E223" s="504">
        <v>166</v>
      </c>
      <c r="F223" s="505">
        <v>218</v>
      </c>
    </row>
    <row r="224" spans="1:6" ht="22.5" customHeight="1">
      <c r="A224" s="488">
        <v>2082805</v>
      </c>
      <c r="B224" s="507" t="s">
        <v>278</v>
      </c>
      <c r="C224" s="503">
        <v>107</v>
      </c>
      <c r="D224" s="503">
        <v>0</v>
      </c>
      <c r="E224" s="504">
        <v>107</v>
      </c>
      <c r="F224" s="505">
        <v>219</v>
      </c>
    </row>
    <row r="225" spans="1:6" ht="22.5" customHeight="1">
      <c r="A225" s="488">
        <v>2082850</v>
      </c>
      <c r="B225" s="507" t="s">
        <v>279</v>
      </c>
      <c r="C225" s="503">
        <v>403</v>
      </c>
      <c r="D225" s="503">
        <v>0</v>
      </c>
      <c r="E225" s="504">
        <v>403</v>
      </c>
      <c r="F225" s="505">
        <v>220</v>
      </c>
    </row>
    <row r="226" spans="1:6" ht="22.5" customHeight="1">
      <c r="A226" s="488">
        <v>20899</v>
      </c>
      <c r="B226" s="507" t="s">
        <v>280</v>
      </c>
      <c r="C226" s="503">
        <v>2333</v>
      </c>
      <c r="D226" s="503">
        <v>0</v>
      </c>
      <c r="E226" s="504">
        <v>2333</v>
      </c>
      <c r="F226" s="505">
        <v>221</v>
      </c>
    </row>
    <row r="227" spans="1:6" ht="22.5" customHeight="1">
      <c r="A227" s="488">
        <v>2089999</v>
      </c>
      <c r="B227" s="506" t="s">
        <v>281</v>
      </c>
      <c r="C227" s="503">
        <v>36</v>
      </c>
      <c r="D227" s="503">
        <v>36</v>
      </c>
      <c r="E227" s="504">
        <v>0</v>
      </c>
      <c r="F227" s="505">
        <v>222</v>
      </c>
    </row>
    <row r="228" spans="1:6" ht="22.5" customHeight="1">
      <c r="A228" s="488">
        <v>210</v>
      </c>
      <c r="B228" s="507" t="s">
        <v>134</v>
      </c>
      <c r="C228" s="503">
        <v>36</v>
      </c>
      <c r="D228" s="503">
        <v>36</v>
      </c>
      <c r="E228" s="504">
        <v>0</v>
      </c>
      <c r="F228" s="505">
        <v>223</v>
      </c>
    </row>
    <row r="229" spans="1:6" ht="22.5" customHeight="1">
      <c r="A229" s="488">
        <v>21001</v>
      </c>
      <c r="B229" s="506" t="s">
        <v>282</v>
      </c>
      <c r="C229" s="503">
        <v>1481</v>
      </c>
      <c r="D229" s="503">
        <v>0</v>
      </c>
      <c r="E229" s="504">
        <v>1481</v>
      </c>
      <c r="F229" s="505">
        <v>224</v>
      </c>
    </row>
    <row r="230" spans="1:6" ht="22.5" customHeight="1">
      <c r="A230" s="488">
        <v>2100101</v>
      </c>
      <c r="B230" s="507" t="s">
        <v>283</v>
      </c>
      <c r="C230" s="503">
        <v>1481</v>
      </c>
      <c r="D230" s="503">
        <v>0</v>
      </c>
      <c r="E230" s="504">
        <v>1481</v>
      </c>
      <c r="F230" s="505">
        <v>225</v>
      </c>
    </row>
    <row r="231" spans="1:6" ht="22.5" customHeight="1">
      <c r="A231" s="488">
        <v>2100199</v>
      </c>
      <c r="B231" s="506" t="s">
        <v>284</v>
      </c>
      <c r="C231" s="503">
        <v>212</v>
      </c>
      <c r="D231" s="503">
        <v>181</v>
      </c>
      <c r="E231" s="504">
        <v>31</v>
      </c>
      <c r="F231" s="505">
        <v>226</v>
      </c>
    </row>
    <row r="232" spans="1:6" ht="22.5" customHeight="1">
      <c r="A232" s="488">
        <v>21002</v>
      </c>
      <c r="B232" s="507" t="s">
        <v>285</v>
      </c>
      <c r="C232" s="503">
        <v>212</v>
      </c>
      <c r="D232" s="503">
        <v>181</v>
      </c>
      <c r="E232" s="504">
        <v>31</v>
      </c>
      <c r="F232" s="505">
        <v>227</v>
      </c>
    </row>
    <row r="233" spans="1:6" ht="22.5" customHeight="1">
      <c r="A233" s="488">
        <v>2100201</v>
      </c>
      <c r="B233" s="506" t="s">
        <v>286</v>
      </c>
      <c r="C233" s="503">
        <v>496</v>
      </c>
      <c r="D233" s="503">
        <v>0</v>
      </c>
      <c r="E233" s="504">
        <v>496</v>
      </c>
      <c r="F233" s="505">
        <v>228</v>
      </c>
    </row>
    <row r="234" spans="1:6" ht="22.5" customHeight="1">
      <c r="A234" s="488">
        <v>2100202</v>
      </c>
      <c r="B234" s="507" t="s">
        <v>287</v>
      </c>
      <c r="C234" s="503">
        <v>496</v>
      </c>
      <c r="D234" s="503">
        <v>0</v>
      </c>
      <c r="E234" s="504">
        <v>496</v>
      </c>
      <c r="F234" s="505">
        <v>229</v>
      </c>
    </row>
    <row r="235" spans="1:6" ht="22.5" customHeight="1">
      <c r="A235" s="488">
        <v>2100205</v>
      </c>
      <c r="B235" s="506" t="s">
        <v>288</v>
      </c>
      <c r="C235" s="503">
        <v>1020</v>
      </c>
      <c r="D235" s="503">
        <v>1020</v>
      </c>
      <c r="E235" s="504">
        <v>0</v>
      </c>
      <c r="F235" s="505">
        <v>230</v>
      </c>
    </row>
    <row r="236" spans="1:6" ht="22.5" customHeight="1">
      <c r="A236" s="488">
        <v>2100208</v>
      </c>
      <c r="B236" s="507" t="s">
        <v>134</v>
      </c>
      <c r="C236" s="503">
        <v>391</v>
      </c>
      <c r="D236" s="503">
        <v>391</v>
      </c>
      <c r="E236" s="504">
        <v>0</v>
      </c>
      <c r="F236" s="505">
        <v>231</v>
      </c>
    </row>
    <row r="237" spans="1:6" ht="22.5" customHeight="1">
      <c r="A237" s="488">
        <v>2100299</v>
      </c>
      <c r="B237" s="507" t="s">
        <v>289</v>
      </c>
      <c r="C237" s="503">
        <v>54</v>
      </c>
      <c r="D237" s="503">
        <v>54</v>
      </c>
      <c r="E237" s="504">
        <v>0</v>
      </c>
      <c r="F237" s="505">
        <v>232</v>
      </c>
    </row>
    <row r="238" spans="1:6" ht="22.5" customHeight="1">
      <c r="A238" s="488">
        <v>21003</v>
      </c>
      <c r="B238" s="507" t="s">
        <v>137</v>
      </c>
      <c r="C238" s="503">
        <v>575</v>
      </c>
      <c r="D238" s="503">
        <v>575</v>
      </c>
      <c r="E238" s="504">
        <v>0</v>
      </c>
      <c r="F238" s="505">
        <v>233</v>
      </c>
    </row>
    <row r="239" spans="1:6" ht="22.5" customHeight="1">
      <c r="A239" s="488">
        <v>2100399</v>
      </c>
      <c r="B239" s="506" t="s">
        <v>290</v>
      </c>
      <c r="C239" s="503">
        <v>4284</v>
      </c>
      <c r="D239" s="503">
        <v>612</v>
      </c>
      <c r="E239" s="504">
        <v>3673</v>
      </c>
      <c r="F239" s="505">
        <v>234</v>
      </c>
    </row>
    <row r="240" spans="1:6" ht="22.5" customHeight="1">
      <c r="A240" s="488">
        <v>21004</v>
      </c>
      <c r="B240" s="507" t="s">
        <v>290</v>
      </c>
      <c r="C240" s="503">
        <v>4284</v>
      </c>
      <c r="D240" s="503">
        <v>612</v>
      </c>
      <c r="E240" s="504">
        <v>3673</v>
      </c>
      <c r="F240" s="505">
        <v>235</v>
      </c>
    </row>
    <row r="241" spans="1:6" ht="22.5" customHeight="1">
      <c r="A241" s="488">
        <v>2100401</v>
      </c>
      <c r="B241" s="502" t="s">
        <v>23</v>
      </c>
      <c r="C241" s="503">
        <v>173377</v>
      </c>
      <c r="D241" s="503">
        <v>22719</v>
      </c>
      <c r="E241" s="504">
        <v>150658</v>
      </c>
      <c r="F241" s="505">
        <v>236</v>
      </c>
    </row>
    <row r="242" spans="1:6" ht="22.5" customHeight="1">
      <c r="A242" s="488">
        <v>2100402</v>
      </c>
      <c r="B242" s="506" t="s">
        <v>291</v>
      </c>
      <c r="C242" s="503">
        <v>12640</v>
      </c>
      <c r="D242" s="503">
        <v>1737</v>
      </c>
      <c r="E242" s="504">
        <v>10903</v>
      </c>
      <c r="F242" s="505">
        <v>237</v>
      </c>
    </row>
    <row r="243" spans="1:6" ht="22.5" customHeight="1">
      <c r="A243" s="488">
        <v>2100403</v>
      </c>
      <c r="B243" s="507" t="s">
        <v>134</v>
      </c>
      <c r="C243" s="503">
        <v>1737</v>
      </c>
      <c r="D243" s="503">
        <v>1737</v>
      </c>
      <c r="E243" s="504">
        <v>0</v>
      </c>
      <c r="F243" s="505">
        <v>238</v>
      </c>
    </row>
    <row r="244" spans="1:6" ht="22.5" customHeight="1">
      <c r="A244" s="488">
        <v>2100405</v>
      </c>
      <c r="B244" s="507" t="s">
        <v>292</v>
      </c>
      <c r="C244" s="503">
        <v>10903</v>
      </c>
      <c r="D244" s="503">
        <v>0</v>
      </c>
      <c r="E244" s="504">
        <v>10903</v>
      </c>
      <c r="F244" s="505">
        <v>239</v>
      </c>
    </row>
    <row r="245" spans="1:6" ht="22.5" customHeight="1">
      <c r="A245" s="488">
        <v>2100406</v>
      </c>
      <c r="B245" s="506" t="s">
        <v>293</v>
      </c>
      <c r="C245" s="503">
        <v>4465</v>
      </c>
      <c r="D245" s="503">
        <v>2829</v>
      </c>
      <c r="E245" s="504">
        <v>1636</v>
      </c>
      <c r="F245" s="505">
        <v>240</v>
      </c>
    </row>
    <row r="246" spans="1:6" ht="22.5" customHeight="1">
      <c r="A246" s="488">
        <v>2100408</v>
      </c>
      <c r="B246" s="507" t="s">
        <v>294</v>
      </c>
      <c r="C246" s="503">
        <v>1866</v>
      </c>
      <c r="D246" s="503">
        <v>1862</v>
      </c>
      <c r="E246" s="504">
        <v>4</v>
      </c>
      <c r="F246" s="505">
        <v>241</v>
      </c>
    </row>
    <row r="247" spans="1:6" ht="22.5" customHeight="1">
      <c r="A247" s="488">
        <v>21007</v>
      </c>
      <c r="B247" s="507" t="s">
        <v>295</v>
      </c>
      <c r="C247" s="503">
        <v>337</v>
      </c>
      <c r="D247" s="503">
        <v>337</v>
      </c>
      <c r="E247" s="504">
        <v>0</v>
      </c>
      <c r="F247" s="505">
        <v>242</v>
      </c>
    </row>
    <row r="248" spans="1:6" ht="22.5" customHeight="1">
      <c r="A248" s="488">
        <v>2100716</v>
      </c>
      <c r="B248" s="507" t="s">
        <v>296</v>
      </c>
      <c r="C248" s="503">
        <v>26</v>
      </c>
      <c r="D248" s="503">
        <v>0</v>
      </c>
      <c r="E248" s="504">
        <v>26</v>
      </c>
      <c r="F248" s="505">
        <v>243</v>
      </c>
    </row>
    <row r="249" spans="1:6" ht="22.5" customHeight="1">
      <c r="A249" s="488">
        <v>2100717</v>
      </c>
      <c r="B249" s="507" t="s">
        <v>297</v>
      </c>
      <c r="C249" s="503">
        <v>122</v>
      </c>
      <c r="D249" s="503">
        <v>122</v>
      </c>
      <c r="E249" s="504">
        <v>0</v>
      </c>
      <c r="F249" s="505">
        <v>244</v>
      </c>
    </row>
    <row r="250" spans="1:6" ht="22.5" customHeight="1">
      <c r="A250" s="488">
        <v>21011</v>
      </c>
      <c r="B250" s="507" t="s">
        <v>298</v>
      </c>
      <c r="C250" s="503">
        <v>102</v>
      </c>
      <c r="D250" s="503">
        <v>102</v>
      </c>
      <c r="E250" s="504">
        <v>0</v>
      </c>
      <c r="F250" s="505">
        <v>245</v>
      </c>
    </row>
    <row r="251" spans="1:6" ht="22.5" customHeight="1">
      <c r="A251" s="488">
        <v>2101101</v>
      </c>
      <c r="B251" s="507" t="s">
        <v>299</v>
      </c>
      <c r="C251" s="503">
        <v>2012</v>
      </c>
      <c r="D251" s="503">
        <v>406</v>
      </c>
      <c r="E251" s="504">
        <v>1606</v>
      </c>
      <c r="F251" s="505">
        <v>246</v>
      </c>
    </row>
    <row r="252" spans="1:6" ht="22.5" customHeight="1">
      <c r="A252" s="488">
        <v>2101102</v>
      </c>
      <c r="B252" s="506" t="s">
        <v>300</v>
      </c>
      <c r="C252" s="503">
        <v>939</v>
      </c>
      <c r="D252" s="503">
        <v>0</v>
      </c>
      <c r="E252" s="504">
        <v>939</v>
      </c>
      <c r="F252" s="505">
        <v>247</v>
      </c>
    </row>
    <row r="253" spans="1:6" ht="22.5" customHeight="1">
      <c r="A253" s="488">
        <v>2101199</v>
      </c>
      <c r="B253" s="507" t="s">
        <v>301</v>
      </c>
      <c r="C253" s="503">
        <v>939</v>
      </c>
      <c r="D253" s="503">
        <v>0</v>
      </c>
      <c r="E253" s="504">
        <v>939</v>
      </c>
      <c r="F253" s="505">
        <v>248</v>
      </c>
    </row>
    <row r="254" spans="1:6" ht="22.5" customHeight="1">
      <c r="A254" s="488">
        <v>21012</v>
      </c>
      <c r="B254" s="506" t="s">
        <v>302</v>
      </c>
      <c r="C254" s="503">
        <v>6769</v>
      </c>
      <c r="D254" s="503">
        <v>3943</v>
      </c>
      <c r="E254" s="504">
        <v>2826</v>
      </c>
      <c r="F254" s="505">
        <v>249</v>
      </c>
    </row>
    <row r="255" spans="1:6" ht="22.5" customHeight="1">
      <c r="A255" s="488">
        <v>2101202</v>
      </c>
      <c r="B255" s="507" t="s">
        <v>303</v>
      </c>
      <c r="C255" s="503">
        <v>2973</v>
      </c>
      <c r="D255" s="503">
        <v>2870</v>
      </c>
      <c r="E255" s="504">
        <v>103</v>
      </c>
      <c r="F255" s="505">
        <v>250</v>
      </c>
    </row>
    <row r="256" spans="1:6" ht="22.5" customHeight="1">
      <c r="A256" s="488">
        <v>2101299</v>
      </c>
      <c r="B256" s="507" t="s">
        <v>304</v>
      </c>
      <c r="C256" s="503">
        <v>347</v>
      </c>
      <c r="D256" s="503">
        <v>292</v>
      </c>
      <c r="E256" s="504">
        <v>55</v>
      </c>
      <c r="F256" s="505">
        <v>251</v>
      </c>
    </row>
    <row r="257" spans="1:6" ht="22.5" customHeight="1">
      <c r="A257" s="488">
        <v>21013</v>
      </c>
      <c r="B257" s="507" t="s">
        <v>305</v>
      </c>
      <c r="C257" s="503">
        <v>553</v>
      </c>
      <c r="D257" s="503">
        <v>553</v>
      </c>
      <c r="E257" s="504">
        <v>0</v>
      </c>
      <c r="F257" s="505">
        <v>252</v>
      </c>
    </row>
    <row r="258" spans="1:6" ht="22.5" customHeight="1">
      <c r="A258" s="488">
        <v>2101301</v>
      </c>
      <c r="B258" s="507" t="s">
        <v>306</v>
      </c>
      <c r="C258" s="503">
        <v>191</v>
      </c>
      <c r="D258" s="503">
        <v>191</v>
      </c>
      <c r="E258" s="504">
        <v>0</v>
      </c>
      <c r="F258" s="505">
        <v>253</v>
      </c>
    </row>
    <row r="259" spans="1:6" ht="22.5" customHeight="1">
      <c r="A259" s="488">
        <v>2101399</v>
      </c>
      <c r="B259" s="507" t="s">
        <v>307</v>
      </c>
      <c r="C259" s="503">
        <v>38</v>
      </c>
      <c r="D259" s="503">
        <v>38</v>
      </c>
      <c r="E259" s="504">
        <v>0</v>
      </c>
      <c r="F259" s="505">
        <v>254</v>
      </c>
    </row>
    <row r="260" spans="1:6" ht="22.5" customHeight="1">
      <c r="A260" s="488">
        <v>21015</v>
      </c>
      <c r="B260" s="507" t="s">
        <v>308</v>
      </c>
      <c r="C260" s="503">
        <v>1866</v>
      </c>
      <c r="D260" s="503">
        <v>0</v>
      </c>
      <c r="E260" s="504">
        <v>1866</v>
      </c>
      <c r="F260" s="505">
        <v>255</v>
      </c>
    </row>
    <row r="261" spans="1:6" ht="22.5" customHeight="1">
      <c r="A261" s="488">
        <v>2101501</v>
      </c>
      <c r="B261" s="507" t="s">
        <v>309</v>
      </c>
      <c r="C261" s="503">
        <v>802</v>
      </c>
      <c r="D261" s="503">
        <v>0</v>
      </c>
      <c r="E261" s="504">
        <v>802</v>
      </c>
      <c r="F261" s="505">
        <v>256</v>
      </c>
    </row>
    <row r="262" spans="1:6" ht="22.5" customHeight="1">
      <c r="A262" s="488">
        <v>2101550</v>
      </c>
      <c r="B262" s="506" t="s">
        <v>310</v>
      </c>
      <c r="C262" s="503">
        <v>60</v>
      </c>
      <c r="D262" s="503">
        <v>0</v>
      </c>
      <c r="E262" s="504">
        <v>60</v>
      </c>
      <c r="F262" s="505">
        <v>257</v>
      </c>
    </row>
    <row r="263" spans="1:6" ht="22.5" customHeight="1">
      <c r="A263" s="488">
        <v>2101599</v>
      </c>
      <c r="B263" s="507" t="s">
        <v>311</v>
      </c>
      <c r="C263" s="503">
        <v>60</v>
      </c>
      <c r="D263" s="503">
        <v>0</v>
      </c>
      <c r="E263" s="504">
        <v>60</v>
      </c>
      <c r="F263" s="505">
        <v>258</v>
      </c>
    </row>
    <row r="264" spans="1:6" ht="22.5" customHeight="1">
      <c r="A264" s="488">
        <v>211</v>
      </c>
      <c r="B264" s="506" t="s">
        <v>312</v>
      </c>
      <c r="C264" s="503">
        <v>1599</v>
      </c>
      <c r="D264" s="503">
        <v>233</v>
      </c>
      <c r="E264" s="504">
        <v>1366</v>
      </c>
      <c r="F264" s="505">
        <v>259</v>
      </c>
    </row>
    <row r="265" spans="1:6" ht="22.5" customHeight="1">
      <c r="A265" s="488">
        <v>21101</v>
      </c>
      <c r="B265" s="507" t="s">
        <v>313</v>
      </c>
      <c r="C265" s="503">
        <v>233</v>
      </c>
      <c r="D265" s="503">
        <v>233</v>
      </c>
      <c r="E265" s="504">
        <v>0</v>
      </c>
      <c r="F265" s="505">
        <v>260</v>
      </c>
    </row>
    <row r="266" spans="1:6" ht="22.5" customHeight="1">
      <c r="A266" s="488">
        <v>2110101</v>
      </c>
      <c r="B266" s="507" t="s">
        <v>314</v>
      </c>
      <c r="C266" s="503">
        <v>1366</v>
      </c>
      <c r="D266" s="503">
        <v>0</v>
      </c>
      <c r="E266" s="504">
        <v>1366</v>
      </c>
      <c r="F266" s="505">
        <v>261</v>
      </c>
    </row>
    <row r="267" spans="1:6" ht="22.5" customHeight="1">
      <c r="A267" s="488">
        <v>21111</v>
      </c>
      <c r="B267" s="506" t="s">
        <v>315</v>
      </c>
      <c r="C267" s="503">
        <v>13739</v>
      </c>
      <c r="D267" s="503">
        <v>13329</v>
      </c>
      <c r="E267" s="504">
        <v>410</v>
      </c>
      <c r="F267" s="505">
        <v>262</v>
      </c>
    </row>
    <row r="268" spans="1:6" ht="22.5" customHeight="1">
      <c r="A268" s="488">
        <v>2111101</v>
      </c>
      <c r="B268" s="507" t="s">
        <v>316</v>
      </c>
      <c r="C268" s="503">
        <v>8795</v>
      </c>
      <c r="D268" s="503">
        <v>8795</v>
      </c>
      <c r="E268" s="504">
        <v>0</v>
      </c>
      <c r="F268" s="505">
        <v>263</v>
      </c>
    </row>
    <row r="269" spans="1:6" ht="22.5" customHeight="1">
      <c r="A269" s="488">
        <v>212</v>
      </c>
      <c r="B269" s="507" t="s">
        <v>317</v>
      </c>
      <c r="C269" s="503">
        <v>4522</v>
      </c>
      <c r="D269" s="503">
        <v>4522</v>
      </c>
      <c r="E269" s="504">
        <v>0</v>
      </c>
      <c r="F269" s="505">
        <v>264</v>
      </c>
    </row>
    <row r="270" spans="1:6" ht="22.5" customHeight="1">
      <c r="A270" s="488">
        <v>21201</v>
      </c>
      <c r="B270" s="507" t="s">
        <v>318</v>
      </c>
      <c r="C270" s="503">
        <v>422</v>
      </c>
      <c r="D270" s="503">
        <v>12</v>
      </c>
      <c r="E270" s="504">
        <v>410</v>
      </c>
      <c r="F270" s="505">
        <v>265</v>
      </c>
    </row>
    <row r="271" spans="1:6" ht="22.5" customHeight="1">
      <c r="A271" s="488">
        <v>2120101</v>
      </c>
      <c r="B271" s="506" t="s">
        <v>319</v>
      </c>
      <c r="C271" s="503">
        <v>131628</v>
      </c>
      <c r="D271" s="503">
        <v>0</v>
      </c>
      <c r="E271" s="504">
        <v>131628</v>
      </c>
      <c r="F271" s="505">
        <v>266</v>
      </c>
    </row>
    <row r="272" spans="1:6" ht="22.5" customHeight="1">
      <c r="A272" s="488">
        <v>2120102</v>
      </c>
      <c r="B272" s="507" t="s">
        <v>320</v>
      </c>
      <c r="C272" s="503">
        <v>131142</v>
      </c>
      <c r="D272" s="503">
        <v>0</v>
      </c>
      <c r="E272" s="504">
        <v>131142</v>
      </c>
      <c r="F272" s="505">
        <v>267</v>
      </c>
    </row>
    <row r="273" spans="1:6" ht="22.5" customHeight="1">
      <c r="A273" s="488">
        <v>2120104</v>
      </c>
      <c r="B273" s="507" t="s">
        <v>321</v>
      </c>
      <c r="C273" s="503">
        <v>486</v>
      </c>
      <c r="D273" s="503">
        <v>0</v>
      </c>
      <c r="E273" s="504">
        <v>486</v>
      </c>
      <c r="F273" s="505">
        <v>268</v>
      </c>
    </row>
    <row r="274" spans="1:6" ht="22.5" customHeight="1">
      <c r="A274" s="488">
        <v>2120105</v>
      </c>
      <c r="B274" s="506" t="s">
        <v>322</v>
      </c>
      <c r="C274" s="503">
        <v>716</v>
      </c>
      <c r="D274" s="503">
        <v>0</v>
      </c>
      <c r="E274" s="504">
        <v>716</v>
      </c>
      <c r="F274" s="505">
        <v>269</v>
      </c>
    </row>
    <row r="275" spans="1:6" ht="22.5" customHeight="1">
      <c r="A275" s="488">
        <v>2120106</v>
      </c>
      <c r="B275" s="507" t="s">
        <v>323</v>
      </c>
      <c r="C275" s="503">
        <v>272</v>
      </c>
      <c r="D275" s="503">
        <v>0</v>
      </c>
      <c r="E275" s="504">
        <v>272</v>
      </c>
      <c r="F275" s="505">
        <v>270</v>
      </c>
    </row>
    <row r="276" spans="1:6" ht="22.5" customHeight="1">
      <c r="A276" s="488">
        <v>2120109</v>
      </c>
      <c r="B276" s="507" t="s">
        <v>324</v>
      </c>
      <c r="C276" s="503">
        <v>144</v>
      </c>
      <c r="D276" s="503">
        <v>0</v>
      </c>
      <c r="E276" s="504">
        <v>144</v>
      </c>
      <c r="F276" s="505">
        <v>271</v>
      </c>
    </row>
    <row r="277" spans="1:6" ht="22.5" customHeight="1">
      <c r="A277" s="488">
        <v>2120199</v>
      </c>
      <c r="B277" s="507" t="s">
        <v>325</v>
      </c>
      <c r="C277" s="503">
        <v>300</v>
      </c>
      <c r="D277" s="503">
        <v>0</v>
      </c>
      <c r="E277" s="504">
        <v>300</v>
      </c>
      <c r="F277" s="505">
        <v>272</v>
      </c>
    </row>
    <row r="278" spans="1:6" ht="22.5" customHeight="1">
      <c r="A278" s="488">
        <v>21202</v>
      </c>
      <c r="B278" s="506" t="s">
        <v>326</v>
      </c>
      <c r="C278" s="503">
        <v>822</v>
      </c>
      <c r="D278" s="503">
        <v>649</v>
      </c>
      <c r="E278" s="504">
        <v>174</v>
      </c>
      <c r="F278" s="505">
        <v>273</v>
      </c>
    </row>
    <row r="279" spans="1:6" ht="22.5" customHeight="1">
      <c r="A279" s="488">
        <v>2120201</v>
      </c>
      <c r="B279" s="507" t="s">
        <v>134</v>
      </c>
      <c r="C279" s="503">
        <v>663</v>
      </c>
      <c r="D279" s="503">
        <v>599</v>
      </c>
      <c r="E279" s="504">
        <v>64</v>
      </c>
      <c r="F279" s="505">
        <v>274</v>
      </c>
    </row>
    <row r="280" spans="1:6" ht="22.5" customHeight="1">
      <c r="A280" s="488">
        <v>21203</v>
      </c>
      <c r="B280" s="507" t="s">
        <v>137</v>
      </c>
      <c r="C280" s="503">
        <v>50</v>
      </c>
      <c r="D280" s="503">
        <v>50</v>
      </c>
      <c r="E280" s="504">
        <v>0</v>
      </c>
      <c r="F280" s="505">
        <v>275</v>
      </c>
    </row>
    <row r="281" spans="1:6" ht="22.5" customHeight="1">
      <c r="A281" s="488">
        <v>2120399</v>
      </c>
      <c r="B281" s="507" t="s">
        <v>327</v>
      </c>
      <c r="C281" s="503">
        <v>110</v>
      </c>
      <c r="D281" s="503">
        <v>0</v>
      </c>
      <c r="E281" s="504">
        <v>110</v>
      </c>
      <c r="F281" s="505">
        <v>276</v>
      </c>
    </row>
    <row r="282" spans="1:6" ht="22.5" customHeight="1">
      <c r="A282" s="488">
        <v>21205</v>
      </c>
      <c r="B282" s="502" t="s">
        <v>25</v>
      </c>
      <c r="C282" s="503">
        <v>1770</v>
      </c>
      <c r="D282" s="503">
        <v>1663</v>
      </c>
      <c r="E282" s="504">
        <v>107</v>
      </c>
      <c r="F282" s="505">
        <v>277</v>
      </c>
    </row>
    <row r="283" spans="1:6" ht="22.5" customHeight="1">
      <c r="A283" s="488">
        <v>2120501</v>
      </c>
      <c r="B283" s="506" t="s">
        <v>328</v>
      </c>
      <c r="C283" s="503">
        <v>689</v>
      </c>
      <c r="D283" s="503">
        <v>584</v>
      </c>
      <c r="E283" s="504">
        <v>105</v>
      </c>
      <c r="F283" s="505">
        <v>278</v>
      </c>
    </row>
    <row r="284" spans="1:6" ht="22.5" customHeight="1">
      <c r="A284" s="488">
        <v>21299</v>
      </c>
      <c r="B284" s="507" t="s">
        <v>134</v>
      </c>
      <c r="C284" s="503">
        <v>689</v>
      </c>
      <c r="D284" s="503">
        <v>584</v>
      </c>
      <c r="E284" s="504">
        <v>105</v>
      </c>
      <c r="F284" s="505">
        <v>279</v>
      </c>
    </row>
    <row r="285" spans="1:6" ht="22.5" customHeight="1">
      <c r="A285" s="488">
        <v>2129999</v>
      </c>
      <c r="B285" s="506" t="s">
        <v>329</v>
      </c>
      <c r="C285" s="503">
        <v>1081</v>
      </c>
      <c r="D285" s="503">
        <v>1079</v>
      </c>
      <c r="E285" s="504">
        <v>2</v>
      </c>
      <c r="F285" s="505">
        <v>280</v>
      </c>
    </row>
    <row r="286" spans="1:6" ht="22.5" customHeight="1">
      <c r="A286" s="488">
        <v>213</v>
      </c>
      <c r="B286" s="507" t="s">
        <v>330</v>
      </c>
      <c r="C286" s="503">
        <v>1081</v>
      </c>
      <c r="D286" s="503">
        <v>1079</v>
      </c>
      <c r="E286" s="504">
        <v>2</v>
      </c>
      <c r="F286" s="505">
        <v>281</v>
      </c>
    </row>
    <row r="287" spans="1:6" ht="22.5" customHeight="1">
      <c r="A287" s="488">
        <v>21301</v>
      </c>
      <c r="B287" s="502" t="s">
        <v>27</v>
      </c>
      <c r="C287" s="503">
        <v>41790</v>
      </c>
      <c r="D287" s="503">
        <v>8855</v>
      </c>
      <c r="E287" s="504">
        <v>32935</v>
      </c>
      <c r="F287" s="505">
        <v>282</v>
      </c>
    </row>
    <row r="288" spans="1:6" ht="22.5" customHeight="1">
      <c r="A288" s="488">
        <v>2130101</v>
      </c>
      <c r="B288" s="506" t="s">
        <v>331</v>
      </c>
      <c r="C288" s="503">
        <v>10373</v>
      </c>
      <c r="D288" s="503">
        <v>3639</v>
      </c>
      <c r="E288" s="504">
        <v>6733</v>
      </c>
      <c r="F288" s="505">
        <v>283</v>
      </c>
    </row>
    <row r="289" spans="1:6" ht="22.5" customHeight="1">
      <c r="A289" s="488">
        <v>2130102</v>
      </c>
      <c r="B289" s="507" t="s">
        <v>134</v>
      </c>
      <c r="C289" s="503">
        <v>1290</v>
      </c>
      <c r="D289" s="503">
        <v>1190</v>
      </c>
      <c r="E289" s="504">
        <v>100</v>
      </c>
      <c r="F289" s="505">
        <v>284</v>
      </c>
    </row>
    <row r="290" spans="1:6" ht="22.5" customHeight="1">
      <c r="A290" s="488">
        <v>2130104</v>
      </c>
      <c r="B290" s="507" t="s">
        <v>135</v>
      </c>
      <c r="C290" s="503">
        <v>3201</v>
      </c>
      <c r="D290" s="503">
        <v>0</v>
      </c>
      <c r="E290" s="504">
        <v>3201</v>
      </c>
      <c r="F290" s="505">
        <v>285</v>
      </c>
    </row>
    <row r="291" spans="1:6" ht="22.5" customHeight="1">
      <c r="A291" s="488">
        <v>2130106</v>
      </c>
      <c r="B291" s="507" t="s">
        <v>332</v>
      </c>
      <c r="C291" s="503">
        <v>2223</v>
      </c>
      <c r="D291" s="503">
        <v>2182</v>
      </c>
      <c r="E291" s="504">
        <v>41</v>
      </c>
      <c r="F291" s="505">
        <v>286</v>
      </c>
    </row>
    <row r="292" spans="1:6" ht="22.5" customHeight="1">
      <c r="A292" s="488">
        <v>2130110</v>
      </c>
      <c r="B292" s="507" t="s">
        <v>333</v>
      </c>
      <c r="C292" s="503">
        <v>332</v>
      </c>
      <c r="D292" s="503">
        <v>0</v>
      </c>
      <c r="E292" s="504">
        <v>332</v>
      </c>
      <c r="F292" s="505">
        <v>287</v>
      </c>
    </row>
    <row r="293" spans="1:6" ht="22.5" customHeight="1">
      <c r="A293" s="488">
        <v>21302</v>
      </c>
      <c r="B293" s="507" t="s">
        <v>334</v>
      </c>
      <c r="C293" s="503">
        <v>694</v>
      </c>
      <c r="D293" s="503">
        <v>109</v>
      </c>
      <c r="E293" s="504">
        <v>586</v>
      </c>
      <c r="F293" s="505">
        <v>288</v>
      </c>
    </row>
    <row r="294" spans="1:6" ht="22.5" customHeight="1">
      <c r="A294" s="488">
        <v>2130201</v>
      </c>
      <c r="B294" s="507" t="s">
        <v>335</v>
      </c>
      <c r="C294" s="503">
        <v>2052</v>
      </c>
      <c r="D294" s="503">
        <v>0</v>
      </c>
      <c r="E294" s="504">
        <v>2052</v>
      </c>
      <c r="F294" s="505">
        <v>289</v>
      </c>
    </row>
    <row r="295" spans="1:6" ht="22.5" customHeight="1">
      <c r="A295" s="488">
        <v>2130204</v>
      </c>
      <c r="B295" s="507" t="s">
        <v>336</v>
      </c>
      <c r="C295" s="503">
        <v>579</v>
      </c>
      <c r="D295" s="503">
        <v>159</v>
      </c>
      <c r="E295" s="504">
        <v>420</v>
      </c>
      <c r="F295" s="505">
        <v>290</v>
      </c>
    </row>
    <row r="296" spans="1:6" ht="22.5" customHeight="1">
      <c r="A296" s="488">
        <v>2130205</v>
      </c>
      <c r="B296" s="506" t="s">
        <v>337</v>
      </c>
      <c r="C296" s="503">
        <v>154</v>
      </c>
      <c r="D296" s="503">
        <v>154</v>
      </c>
      <c r="E296" s="504">
        <v>0</v>
      </c>
      <c r="F296" s="505">
        <v>291</v>
      </c>
    </row>
    <row r="297" spans="1:6" ht="22.5" customHeight="1">
      <c r="A297" s="488">
        <v>2130206</v>
      </c>
      <c r="B297" s="507" t="s">
        <v>337</v>
      </c>
      <c r="C297" s="503">
        <v>154</v>
      </c>
      <c r="D297" s="503">
        <v>154</v>
      </c>
      <c r="E297" s="504">
        <v>0</v>
      </c>
      <c r="F297" s="505">
        <v>292</v>
      </c>
    </row>
    <row r="298" spans="1:6" ht="22.5" customHeight="1">
      <c r="A298" s="488">
        <v>2130212</v>
      </c>
      <c r="B298" s="506" t="s">
        <v>338</v>
      </c>
      <c r="C298" s="503">
        <v>2503</v>
      </c>
      <c r="D298" s="503">
        <v>2385</v>
      </c>
      <c r="E298" s="504">
        <v>118</v>
      </c>
      <c r="F298" s="505">
        <v>293</v>
      </c>
    </row>
    <row r="299" spans="1:6" ht="22.5" customHeight="1">
      <c r="A299" s="488">
        <v>2130234</v>
      </c>
      <c r="B299" s="507" t="s">
        <v>339</v>
      </c>
      <c r="C299" s="503">
        <v>2503</v>
      </c>
      <c r="D299" s="503">
        <v>2385</v>
      </c>
      <c r="E299" s="504">
        <v>118</v>
      </c>
      <c r="F299" s="505">
        <v>294</v>
      </c>
    </row>
    <row r="300" spans="1:6" ht="22.5" customHeight="1">
      <c r="A300" s="488">
        <v>2130237</v>
      </c>
      <c r="B300" s="506" t="s">
        <v>340</v>
      </c>
      <c r="C300" s="503">
        <v>9426</v>
      </c>
      <c r="D300" s="503">
        <v>2678</v>
      </c>
      <c r="E300" s="504">
        <v>6748</v>
      </c>
      <c r="F300" s="505">
        <v>295</v>
      </c>
    </row>
    <row r="301" spans="1:6" ht="22.5" customHeight="1">
      <c r="A301" s="488">
        <v>21303</v>
      </c>
      <c r="B301" s="507" t="s">
        <v>340</v>
      </c>
      <c r="C301" s="503">
        <v>9426</v>
      </c>
      <c r="D301" s="503">
        <v>2678</v>
      </c>
      <c r="E301" s="504">
        <v>6748</v>
      </c>
      <c r="F301" s="505">
        <v>296</v>
      </c>
    </row>
    <row r="302" spans="1:6" ht="22.5" customHeight="1">
      <c r="A302" s="488">
        <v>2130301</v>
      </c>
      <c r="B302" s="506" t="s">
        <v>341</v>
      </c>
      <c r="C302" s="503">
        <v>19336</v>
      </c>
      <c r="D302" s="503">
        <v>0</v>
      </c>
      <c r="E302" s="504">
        <v>19336</v>
      </c>
      <c r="F302" s="505">
        <v>297</v>
      </c>
    </row>
    <row r="303" spans="1:6" ht="22.5" customHeight="1">
      <c r="A303" s="488">
        <v>2130302</v>
      </c>
      <c r="B303" s="507" t="s">
        <v>341</v>
      </c>
      <c r="C303" s="503">
        <v>19336</v>
      </c>
      <c r="D303" s="503">
        <v>0</v>
      </c>
      <c r="E303" s="504">
        <v>19336</v>
      </c>
      <c r="F303" s="505">
        <v>298</v>
      </c>
    </row>
    <row r="304" spans="1:6" ht="22.5" customHeight="1">
      <c r="A304" s="488">
        <v>2130304</v>
      </c>
      <c r="B304" s="502" t="s">
        <v>29</v>
      </c>
      <c r="C304" s="503">
        <v>28596</v>
      </c>
      <c r="D304" s="503">
        <v>8842</v>
      </c>
      <c r="E304" s="504">
        <v>19754</v>
      </c>
      <c r="F304" s="505">
        <v>299</v>
      </c>
    </row>
    <row r="305" spans="1:6" ht="22.5" customHeight="1">
      <c r="A305" s="488">
        <v>2130306</v>
      </c>
      <c r="B305" s="506" t="s">
        <v>342</v>
      </c>
      <c r="C305" s="503">
        <v>4209</v>
      </c>
      <c r="D305" s="503">
        <v>4063</v>
      </c>
      <c r="E305" s="504">
        <v>146</v>
      </c>
      <c r="F305" s="505">
        <v>300</v>
      </c>
    </row>
    <row r="306" spans="1:6" ht="22.5" customHeight="1">
      <c r="A306" s="488">
        <v>2130309</v>
      </c>
      <c r="B306" s="507" t="s">
        <v>134</v>
      </c>
      <c r="C306" s="503">
        <v>2198</v>
      </c>
      <c r="D306" s="503">
        <v>2198</v>
      </c>
      <c r="E306" s="504">
        <v>0</v>
      </c>
      <c r="F306" s="505">
        <v>301</v>
      </c>
    </row>
    <row r="307" spans="1:6" ht="22.5" customHeight="1">
      <c r="A307" s="488">
        <v>2130310</v>
      </c>
      <c r="B307" s="507" t="s">
        <v>135</v>
      </c>
      <c r="C307" s="503">
        <v>20</v>
      </c>
      <c r="D307" s="503">
        <v>0</v>
      </c>
      <c r="E307" s="504">
        <v>20</v>
      </c>
      <c r="F307" s="505">
        <v>302</v>
      </c>
    </row>
    <row r="308" spans="1:6" ht="22.5" customHeight="1">
      <c r="A308" s="488">
        <v>2130311</v>
      </c>
      <c r="B308" s="507" t="s">
        <v>137</v>
      </c>
      <c r="C308" s="503">
        <v>1865</v>
      </c>
      <c r="D308" s="503">
        <v>1865</v>
      </c>
      <c r="E308" s="504">
        <v>0</v>
      </c>
      <c r="F308" s="505">
        <v>303</v>
      </c>
    </row>
    <row r="309" spans="1:6" ht="22.5" customHeight="1">
      <c r="A309" s="488">
        <v>2130315</v>
      </c>
      <c r="B309" s="507" t="s">
        <v>343</v>
      </c>
      <c r="C309" s="503">
        <v>17</v>
      </c>
      <c r="D309" s="503">
        <v>0</v>
      </c>
      <c r="E309" s="504">
        <v>17</v>
      </c>
      <c r="F309" s="505">
        <v>304</v>
      </c>
    </row>
    <row r="310" spans="1:6" ht="22.5" customHeight="1">
      <c r="A310" s="488">
        <v>2130316</v>
      </c>
      <c r="B310" s="507" t="s">
        <v>344</v>
      </c>
      <c r="C310" s="503">
        <v>5</v>
      </c>
      <c r="D310" s="503">
        <v>0</v>
      </c>
      <c r="E310" s="504">
        <v>5</v>
      </c>
      <c r="F310" s="505">
        <v>305</v>
      </c>
    </row>
    <row r="311" spans="1:6" ht="22.5" customHeight="1">
      <c r="A311" s="488">
        <v>2130399</v>
      </c>
      <c r="B311" s="507" t="s">
        <v>345</v>
      </c>
      <c r="C311" s="503">
        <v>104</v>
      </c>
      <c r="D311" s="503">
        <v>0</v>
      </c>
      <c r="E311" s="504">
        <v>104</v>
      </c>
      <c r="F311" s="505">
        <v>306</v>
      </c>
    </row>
    <row r="312" spans="1:6" ht="22.5" customHeight="1">
      <c r="A312" s="488">
        <v>21305</v>
      </c>
      <c r="B312" s="506" t="s">
        <v>346</v>
      </c>
      <c r="C312" s="503">
        <v>1244</v>
      </c>
      <c r="D312" s="503">
        <v>996</v>
      </c>
      <c r="E312" s="504">
        <v>248</v>
      </c>
      <c r="F312" s="505">
        <v>307</v>
      </c>
    </row>
    <row r="313" spans="1:6" ht="22.5" customHeight="1">
      <c r="A313" s="488">
        <v>2130501</v>
      </c>
      <c r="B313" s="507" t="s">
        <v>134</v>
      </c>
      <c r="C313" s="503">
        <v>383</v>
      </c>
      <c r="D313" s="503">
        <v>378</v>
      </c>
      <c r="E313" s="504">
        <v>5</v>
      </c>
      <c r="F313" s="505">
        <v>308</v>
      </c>
    </row>
    <row r="314" spans="1:6" ht="22.5" customHeight="1">
      <c r="A314" s="488">
        <v>2130502</v>
      </c>
      <c r="B314" s="507" t="s">
        <v>347</v>
      </c>
      <c r="C314" s="503">
        <v>144</v>
      </c>
      <c r="D314" s="503">
        <v>144</v>
      </c>
      <c r="E314" s="504">
        <v>0</v>
      </c>
      <c r="F314" s="505">
        <v>309</v>
      </c>
    </row>
    <row r="315" spans="1:6" ht="22.5" customHeight="1">
      <c r="A315" s="488">
        <v>2130550</v>
      </c>
      <c r="B315" s="507" t="s">
        <v>348</v>
      </c>
      <c r="C315" s="503">
        <v>296</v>
      </c>
      <c r="D315" s="503">
        <v>75</v>
      </c>
      <c r="E315" s="504">
        <v>221</v>
      </c>
      <c r="F315" s="505">
        <v>310</v>
      </c>
    </row>
    <row r="316" spans="1:6" ht="22.5" customHeight="1">
      <c r="A316" s="488">
        <v>21307</v>
      </c>
      <c r="B316" s="507" t="s">
        <v>349</v>
      </c>
      <c r="C316" s="503">
        <v>157</v>
      </c>
      <c r="D316" s="503">
        <v>157</v>
      </c>
      <c r="E316" s="504">
        <v>0</v>
      </c>
      <c r="F316" s="505">
        <v>311</v>
      </c>
    </row>
    <row r="317" spans="1:6" ht="22.5" customHeight="1">
      <c r="A317" s="488">
        <v>2130705</v>
      </c>
      <c r="B317" s="507" t="s">
        <v>350</v>
      </c>
      <c r="C317" s="503">
        <v>52</v>
      </c>
      <c r="D317" s="503">
        <v>52</v>
      </c>
      <c r="E317" s="504">
        <v>0</v>
      </c>
      <c r="F317" s="505">
        <v>312</v>
      </c>
    </row>
    <row r="318" spans="1:6" ht="22.5" customHeight="1">
      <c r="A318" s="488">
        <v>21308</v>
      </c>
      <c r="B318" s="507" t="s">
        <v>351</v>
      </c>
      <c r="C318" s="503">
        <v>125</v>
      </c>
      <c r="D318" s="503">
        <v>103</v>
      </c>
      <c r="E318" s="504">
        <v>22</v>
      </c>
      <c r="F318" s="505">
        <v>313</v>
      </c>
    </row>
    <row r="319" spans="1:6" ht="22.5" customHeight="1">
      <c r="A319" s="488">
        <v>2130803</v>
      </c>
      <c r="B319" s="507" t="s">
        <v>352</v>
      </c>
      <c r="C319" s="503">
        <v>87</v>
      </c>
      <c r="D319" s="503">
        <v>87</v>
      </c>
      <c r="E319" s="504">
        <v>0</v>
      </c>
      <c r="F319" s="505">
        <v>314</v>
      </c>
    </row>
    <row r="320" spans="1:6" ht="22.5" customHeight="1">
      <c r="A320" s="488">
        <v>2130804</v>
      </c>
      <c r="B320" s="506" t="s">
        <v>353</v>
      </c>
      <c r="C320" s="503">
        <v>18512</v>
      </c>
      <c r="D320" s="503">
        <v>3252</v>
      </c>
      <c r="E320" s="504">
        <v>15260</v>
      </c>
      <c r="F320" s="505">
        <v>315</v>
      </c>
    </row>
    <row r="321" spans="1:6" ht="22.5" customHeight="1">
      <c r="A321" s="488">
        <v>214</v>
      </c>
      <c r="B321" s="507" t="s">
        <v>134</v>
      </c>
      <c r="C321" s="503">
        <v>978</v>
      </c>
      <c r="D321" s="503">
        <v>831</v>
      </c>
      <c r="E321" s="504">
        <v>147</v>
      </c>
      <c r="F321" s="505">
        <v>316</v>
      </c>
    </row>
    <row r="322" spans="1:6" ht="22.5" customHeight="1">
      <c r="A322" s="488">
        <v>21401</v>
      </c>
      <c r="B322" s="507" t="s">
        <v>135</v>
      </c>
      <c r="C322" s="503">
        <v>155</v>
      </c>
      <c r="D322" s="503">
        <v>0</v>
      </c>
      <c r="E322" s="504">
        <v>155</v>
      </c>
      <c r="F322" s="505">
        <v>317</v>
      </c>
    </row>
    <row r="323" spans="1:6" ht="22.5" customHeight="1">
      <c r="A323" s="488">
        <v>2140101</v>
      </c>
      <c r="B323" s="507" t="s">
        <v>354</v>
      </c>
      <c r="C323" s="503">
        <v>380</v>
      </c>
      <c r="D323" s="503">
        <v>113</v>
      </c>
      <c r="E323" s="504">
        <v>267</v>
      </c>
      <c r="F323" s="505">
        <v>318</v>
      </c>
    </row>
    <row r="324" spans="1:6" ht="22.5" customHeight="1">
      <c r="A324" s="488">
        <v>2140104</v>
      </c>
      <c r="B324" s="507" t="s">
        <v>355</v>
      </c>
      <c r="C324" s="503">
        <v>4527</v>
      </c>
      <c r="D324" s="503">
        <v>0</v>
      </c>
      <c r="E324" s="504">
        <v>4527</v>
      </c>
      <c r="F324" s="505">
        <v>319</v>
      </c>
    </row>
    <row r="325" spans="1:6" ht="22.5" customHeight="1">
      <c r="A325" s="488">
        <v>2140106</v>
      </c>
      <c r="B325" s="507" t="s">
        <v>356</v>
      </c>
      <c r="C325" s="503">
        <v>218</v>
      </c>
      <c r="D325" s="503">
        <v>208</v>
      </c>
      <c r="E325" s="504">
        <v>10</v>
      </c>
      <c r="F325" s="505">
        <v>320</v>
      </c>
    </row>
    <row r="326" spans="1:6" ht="22.5" customHeight="1">
      <c r="A326" s="488">
        <v>2140110</v>
      </c>
      <c r="B326" s="507" t="s">
        <v>357</v>
      </c>
      <c r="C326" s="503">
        <v>791</v>
      </c>
      <c r="D326" s="503">
        <v>45</v>
      </c>
      <c r="E326" s="504">
        <v>746</v>
      </c>
      <c r="F326" s="505">
        <v>321</v>
      </c>
    </row>
    <row r="327" spans="1:6" ht="22.5" customHeight="1">
      <c r="A327" s="488">
        <v>2140112</v>
      </c>
      <c r="B327" s="507" t="s">
        <v>358</v>
      </c>
      <c r="C327" s="503">
        <v>2250</v>
      </c>
      <c r="D327" s="503">
        <v>1878</v>
      </c>
      <c r="E327" s="504">
        <v>372</v>
      </c>
      <c r="F327" s="505">
        <v>322</v>
      </c>
    </row>
    <row r="328" spans="1:6" ht="22.5" customHeight="1">
      <c r="A328" s="488">
        <v>2140131</v>
      </c>
      <c r="B328" s="507" t="s">
        <v>359</v>
      </c>
      <c r="C328" s="503">
        <v>134</v>
      </c>
      <c r="D328" s="503">
        <v>134</v>
      </c>
      <c r="E328" s="504">
        <v>0</v>
      </c>
      <c r="F328" s="505">
        <v>323</v>
      </c>
    </row>
    <row r="329" spans="1:6" ht="22.5" customHeight="1">
      <c r="A329" s="488">
        <v>2140199</v>
      </c>
      <c r="B329" s="507" t="s">
        <v>360</v>
      </c>
      <c r="C329" s="503">
        <v>43</v>
      </c>
      <c r="D329" s="503">
        <v>43</v>
      </c>
      <c r="E329" s="504">
        <v>0</v>
      </c>
      <c r="F329" s="505">
        <v>324</v>
      </c>
    </row>
    <row r="330" spans="1:6" ht="22.5" customHeight="1">
      <c r="A330" s="488">
        <v>21499</v>
      </c>
      <c r="B330" s="507" t="s">
        <v>361</v>
      </c>
      <c r="C330" s="503">
        <v>9036</v>
      </c>
      <c r="D330" s="503">
        <v>0</v>
      </c>
      <c r="E330" s="504">
        <v>9036</v>
      </c>
      <c r="F330" s="505">
        <v>325</v>
      </c>
    </row>
    <row r="331" spans="1:6" ht="22.5" customHeight="1">
      <c r="A331" s="488">
        <v>2149999</v>
      </c>
      <c r="B331" s="506" t="s">
        <v>362</v>
      </c>
      <c r="C331" s="503">
        <v>630</v>
      </c>
      <c r="D331" s="503">
        <v>531</v>
      </c>
      <c r="E331" s="504">
        <v>98</v>
      </c>
      <c r="F331" s="505">
        <v>326</v>
      </c>
    </row>
    <row r="332" spans="1:6" ht="22.5" customHeight="1">
      <c r="A332" s="488">
        <v>215</v>
      </c>
      <c r="B332" s="507" t="s">
        <v>134</v>
      </c>
      <c r="C332" s="503">
        <v>429</v>
      </c>
      <c r="D332" s="503">
        <v>429</v>
      </c>
      <c r="E332" s="504">
        <v>0</v>
      </c>
      <c r="F332" s="505">
        <v>327</v>
      </c>
    </row>
    <row r="333" spans="1:6" ht="22.5" customHeight="1">
      <c r="A333" s="488">
        <v>21501</v>
      </c>
      <c r="B333" s="507" t="s">
        <v>135</v>
      </c>
      <c r="C333" s="503">
        <v>98</v>
      </c>
      <c r="D333" s="503">
        <v>0</v>
      </c>
      <c r="E333" s="504">
        <v>98</v>
      </c>
      <c r="F333" s="505">
        <v>328</v>
      </c>
    </row>
    <row r="334" spans="1:6" ht="22.5" customHeight="1">
      <c r="A334" s="488">
        <v>2150199</v>
      </c>
      <c r="B334" s="507" t="s">
        <v>137</v>
      </c>
      <c r="C334" s="503">
        <v>103</v>
      </c>
      <c r="D334" s="503">
        <v>103</v>
      </c>
      <c r="E334" s="504">
        <v>0</v>
      </c>
      <c r="F334" s="505">
        <v>329</v>
      </c>
    </row>
    <row r="335" spans="1:6" ht="22.5" customHeight="1">
      <c r="A335" s="488">
        <v>21505</v>
      </c>
      <c r="B335" s="506" t="s">
        <v>363</v>
      </c>
      <c r="C335" s="503">
        <v>3000</v>
      </c>
      <c r="D335" s="503">
        <v>0</v>
      </c>
      <c r="E335" s="504">
        <v>3000</v>
      </c>
      <c r="F335" s="505">
        <v>330</v>
      </c>
    </row>
    <row r="336" spans="1:6" ht="22.5" customHeight="1">
      <c r="A336" s="488">
        <v>2150501</v>
      </c>
      <c r="B336" s="507" t="s">
        <v>364</v>
      </c>
      <c r="C336" s="503">
        <v>3000</v>
      </c>
      <c r="D336" s="503">
        <v>0</v>
      </c>
      <c r="E336" s="504">
        <v>3000</v>
      </c>
      <c r="F336" s="505">
        <v>331</v>
      </c>
    </row>
    <row r="337" spans="1:6" ht="22.5" customHeight="1">
      <c r="A337" s="488">
        <v>2150599</v>
      </c>
      <c r="B337" s="506" t="s">
        <v>365</v>
      </c>
      <c r="C337" s="503">
        <v>1001</v>
      </c>
      <c r="D337" s="503">
        <v>0</v>
      </c>
      <c r="E337" s="504">
        <v>1001</v>
      </c>
      <c r="F337" s="505">
        <v>332</v>
      </c>
    </row>
    <row r="338" spans="1:6" ht="22.5" customHeight="1">
      <c r="A338" s="488">
        <v>21507</v>
      </c>
      <c r="B338" s="507" t="s">
        <v>366</v>
      </c>
      <c r="C338" s="503">
        <v>91</v>
      </c>
      <c r="D338" s="503">
        <v>0</v>
      </c>
      <c r="E338" s="504">
        <v>91</v>
      </c>
      <c r="F338" s="505">
        <v>333</v>
      </c>
    </row>
    <row r="339" spans="1:6" ht="22.5" customHeight="1">
      <c r="A339" s="488">
        <v>2150701</v>
      </c>
      <c r="B339" s="507" t="s">
        <v>367</v>
      </c>
      <c r="C339" s="503">
        <v>910</v>
      </c>
      <c r="D339" s="503">
        <v>0</v>
      </c>
      <c r="E339" s="504">
        <v>910</v>
      </c>
      <c r="F339" s="505">
        <v>334</v>
      </c>
    </row>
    <row r="340" spans="1:6" ht="22.5" customHeight="1">
      <c r="A340" s="488">
        <v>21508</v>
      </c>
      <c r="B340" s="502" t="s">
        <v>31</v>
      </c>
      <c r="C340" s="503">
        <f>45480+696</f>
        <v>46176</v>
      </c>
      <c r="D340" s="503">
        <v>580</v>
      </c>
      <c r="E340" s="504">
        <f>44900+696</f>
        <v>45596</v>
      </c>
      <c r="F340" s="505">
        <v>335</v>
      </c>
    </row>
    <row r="341" spans="1:6" ht="22.5" customHeight="1">
      <c r="A341" s="488">
        <v>2150899</v>
      </c>
      <c r="B341" s="506" t="s">
        <v>368</v>
      </c>
      <c r="C341" s="503">
        <v>19069</v>
      </c>
      <c r="D341" s="503">
        <v>580</v>
      </c>
      <c r="E341" s="504">
        <v>18489</v>
      </c>
      <c r="F341" s="505">
        <v>336</v>
      </c>
    </row>
    <row r="342" spans="1:6" ht="22.5" customHeight="1">
      <c r="A342" s="488">
        <v>21599</v>
      </c>
      <c r="B342" s="507" t="s">
        <v>134</v>
      </c>
      <c r="C342" s="503">
        <v>570</v>
      </c>
      <c r="D342" s="503">
        <v>570</v>
      </c>
      <c r="E342" s="504">
        <v>0</v>
      </c>
      <c r="F342" s="505">
        <v>337</v>
      </c>
    </row>
    <row r="343" spans="1:6" ht="22.5" customHeight="1">
      <c r="A343" s="488">
        <v>2159999</v>
      </c>
      <c r="B343" s="507" t="s">
        <v>369</v>
      </c>
      <c r="C343" s="503">
        <v>11419</v>
      </c>
      <c r="D343" s="503">
        <v>0</v>
      </c>
      <c r="E343" s="504">
        <v>11419</v>
      </c>
      <c r="F343" s="505">
        <v>338</v>
      </c>
    </row>
    <row r="344" spans="1:6" ht="22.5" customHeight="1">
      <c r="A344" s="488">
        <v>216</v>
      </c>
      <c r="B344" s="507" t="s">
        <v>370</v>
      </c>
      <c r="C344" s="503">
        <v>17</v>
      </c>
      <c r="D344" s="503">
        <v>0</v>
      </c>
      <c r="E344" s="504">
        <v>17</v>
      </c>
      <c r="F344" s="505">
        <v>339</v>
      </c>
    </row>
    <row r="345" spans="1:6" ht="22.5" customHeight="1">
      <c r="A345" s="488">
        <v>21602</v>
      </c>
      <c r="B345" s="507" t="s">
        <v>371</v>
      </c>
      <c r="C345" s="503">
        <v>472</v>
      </c>
      <c r="D345" s="503">
        <v>0</v>
      </c>
      <c r="E345" s="504">
        <v>472</v>
      </c>
      <c r="F345" s="505">
        <v>340</v>
      </c>
    </row>
    <row r="346" spans="1:6" ht="22.5" customHeight="1">
      <c r="A346" s="488">
        <v>2160201</v>
      </c>
      <c r="B346" s="507" t="s">
        <v>372</v>
      </c>
      <c r="C346" s="503">
        <v>4</v>
      </c>
      <c r="D346" s="503">
        <v>0</v>
      </c>
      <c r="E346" s="504">
        <v>4</v>
      </c>
      <c r="F346" s="505">
        <v>341</v>
      </c>
    </row>
    <row r="347" spans="1:6" ht="22.5" customHeight="1">
      <c r="A347" s="488">
        <v>2160250</v>
      </c>
      <c r="B347" s="507" t="s">
        <v>373</v>
      </c>
      <c r="C347" s="503">
        <v>10</v>
      </c>
      <c r="D347" s="503">
        <v>10</v>
      </c>
      <c r="E347" s="504">
        <v>0</v>
      </c>
      <c r="F347" s="505">
        <v>342</v>
      </c>
    </row>
    <row r="348" spans="1:6" ht="22.5" customHeight="1">
      <c r="A348" s="488">
        <v>21699</v>
      </c>
      <c r="B348" s="507" t="s">
        <v>374</v>
      </c>
      <c r="C348" s="503">
        <v>6577</v>
      </c>
      <c r="D348" s="503">
        <v>0</v>
      </c>
      <c r="E348" s="504">
        <v>6577</v>
      </c>
      <c r="F348" s="505">
        <v>343</v>
      </c>
    </row>
    <row r="349" spans="1:6" ht="22.5" customHeight="1">
      <c r="A349" s="488">
        <v>2169999</v>
      </c>
      <c r="B349" s="506" t="s">
        <v>375</v>
      </c>
      <c r="C349" s="503">
        <f>C350+C351</f>
        <v>26039</v>
      </c>
      <c r="D349" s="503">
        <v>0</v>
      </c>
      <c r="E349" s="504">
        <f>E350+E351</f>
        <v>26039</v>
      </c>
      <c r="F349" s="505">
        <v>344</v>
      </c>
    </row>
    <row r="350" spans="1:6" ht="22.5" customHeight="1">
      <c r="A350" s="488">
        <v>217</v>
      </c>
      <c r="B350" s="507" t="s">
        <v>376</v>
      </c>
      <c r="C350" s="503">
        <v>25343</v>
      </c>
      <c r="D350" s="503">
        <v>0</v>
      </c>
      <c r="E350" s="504">
        <v>25343</v>
      </c>
      <c r="F350" s="505">
        <v>345</v>
      </c>
    </row>
    <row r="351" spans="2:6" ht="22.5" customHeight="1">
      <c r="B351" s="507" t="s">
        <v>377</v>
      </c>
      <c r="C351" s="503">
        <v>696</v>
      </c>
      <c r="D351" s="503"/>
      <c r="E351" s="504">
        <v>696</v>
      </c>
      <c r="F351" s="505"/>
    </row>
    <row r="352" spans="1:6" ht="22.5" customHeight="1">
      <c r="A352" s="488">
        <v>21799</v>
      </c>
      <c r="B352" s="506" t="s">
        <v>378</v>
      </c>
      <c r="C352" s="503">
        <v>1068</v>
      </c>
      <c r="D352" s="503">
        <v>0</v>
      </c>
      <c r="E352" s="504">
        <v>1068</v>
      </c>
      <c r="F352" s="505">
        <v>346</v>
      </c>
    </row>
    <row r="353" spans="1:6" ht="22.5" customHeight="1">
      <c r="A353" s="488">
        <v>2179999</v>
      </c>
      <c r="B353" s="507" t="s">
        <v>378</v>
      </c>
      <c r="C353" s="503">
        <v>1068</v>
      </c>
      <c r="D353" s="503">
        <v>0</v>
      </c>
      <c r="E353" s="504">
        <v>1068</v>
      </c>
      <c r="F353" s="505">
        <v>347</v>
      </c>
    </row>
    <row r="354" spans="1:6" ht="22.5" customHeight="1">
      <c r="A354" s="488">
        <v>220</v>
      </c>
      <c r="B354" s="502" t="s">
        <v>33</v>
      </c>
      <c r="C354" s="503">
        <v>2583</v>
      </c>
      <c r="D354" s="503">
        <v>1683</v>
      </c>
      <c r="E354" s="504">
        <v>900</v>
      </c>
      <c r="F354" s="505">
        <v>348</v>
      </c>
    </row>
    <row r="355" spans="1:6" ht="22.5" customHeight="1">
      <c r="A355" s="488">
        <v>22001</v>
      </c>
      <c r="B355" s="506" t="s">
        <v>379</v>
      </c>
      <c r="C355" s="503">
        <v>133</v>
      </c>
      <c r="D355" s="503">
        <v>133</v>
      </c>
      <c r="E355" s="504">
        <v>0</v>
      </c>
      <c r="F355" s="505">
        <v>349</v>
      </c>
    </row>
    <row r="356" spans="1:6" ht="22.5" customHeight="1">
      <c r="A356" s="488">
        <v>2200101</v>
      </c>
      <c r="B356" s="507" t="s">
        <v>380</v>
      </c>
      <c r="C356" s="503">
        <v>133</v>
      </c>
      <c r="D356" s="503">
        <v>133</v>
      </c>
      <c r="E356" s="504">
        <v>0</v>
      </c>
      <c r="F356" s="505">
        <v>350</v>
      </c>
    </row>
    <row r="357" spans="1:6" ht="22.5" customHeight="1">
      <c r="A357" s="488">
        <v>2200102</v>
      </c>
      <c r="B357" s="506" t="s">
        <v>381</v>
      </c>
      <c r="C357" s="503">
        <v>650</v>
      </c>
      <c r="D357" s="503">
        <v>650</v>
      </c>
      <c r="E357" s="504">
        <v>0</v>
      </c>
      <c r="F357" s="505">
        <v>351</v>
      </c>
    </row>
    <row r="358" spans="1:6" ht="22.5" customHeight="1">
      <c r="A358" s="488">
        <v>2200129</v>
      </c>
      <c r="B358" s="507" t="s">
        <v>134</v>
      </c>
      <c r="C358" s="503">
        <v>447</v>
      </c>
      <c r="D358" s="503">
        <v>447</v>
      </c>
      <c r="E358" s="504">
        <v>0</v>
      </c>
      <c r="F358" s="505">
        <v>352</v>
      </c>
    </row>
    <row r="359" spans="1:6" ht="22.5" customHeight="1">
      <c r="A359" s="488">
        <v>2200150</v>
      </c>
      <c r="B359" s="507" t="s">
        <v>382</v>
      </c>
      <c r="C359" s="503">
        <v>203</v>
      </c>
      <c r="D359" s="503">
        <v>203</v>
      </c>
      <c r="E359" s="504">
        <v>0</v>
      </c>
      <c r="F359" s="505">
        <v>353</v>
      </c>
    </row>
    <row r="360" spans="1:6" ht="22.5" customHeight="1">
      <c r="A360" s="488">
        <v>22005</v>
      </c>
      <c r="B360" s="506" t="s">
        <v>383</v>
      </c>
      <c r="C360" s="503">
        <v>859</v>
      </c>
      <c r="D360" s="503">
        <v>859</v>
      </c>
      <c r="E360" s="504">
        <v>0</v>
      </c>
      <c r="F360" s="505">
        <v>354</v>
      </c>
    </row>
    <row r="361" spans="1:6" ht="22.5" customHeight="1">
      <c r="A361" s="488">
        <v>2200599</v>
      </c>
      <c r="B361" s="507" t="s">
        <v>134</v>
      </c>
      <c r="C361" s="503">
        <v>859</v>
      </c>
      <c r="D361" s="503">
        <v>859</v>
      </c>
      <c r="E361" s="504">
        <v>0</v>
      </c>
      <c r="F361" s="505">
        <v>355</v>
      </c>
    </row>
    <row r="362" spans="1:6" ht="22.5" customHeight="1">
      <c r="A362" s="488">
        <v>221</v>
      </c>
      <c r="B362" s="506" t="s">
        <v>384</v>
      </c>
      <c r="C362" s="503">
        <v>900</v>
      </c>
      <c r="D362" s="503">
        <v>0</v>
      </c>
      <c r="E362" s="504">
        <v>900</v>
      </c>
      <c r="F362" s="505">
        <v>356</v>
      </c>
    </row>
    <row r="363" spans="1:6" ht="22.5" customHeight="1">
      <c r="A363" s="488">
        <v>22101</v>
      </c>
      <c r="B363" s="507" t="s">
        <v>385</v>
      </c>
      <c r="C363" s="503">
        <v>900</v>
      </c>
      <c r="D363" s="503">
        <v>0</v>
      </c>
      <c r="E363" s="504">
        <v>900</v>
      </c>
      <c r="F363" s="505">
        <v>357</v>
      </c>
    </row>
    <row r="364" spans="1:6" ht="22.5" customHeight="1">
      <c r="A364" s="488">
        <v>2210103</v>
      </c>
      <c r="B364" s="506" t="s">
        <v>386</v>
      </c>
      <c r="C364" s="503">
        <v>41</v>
      </c>
      <c r="D364" s="503">
        <v>41</v>
      </c>
      <c r="E364" s="504">
        <v>0</v>
      </c>
      <c r="F364" s="505">
        <v>358</v>
      </c>
    </row>
    <row r="365" spans="1:6" ht="22.5" customHeight="1">
      <c r="A365" s="488">
        <v>22102</v>
      </c>
      <c r="B365" s="507" t="s">
        <v>386</v>
      </c>
      <c r="C365" s="503">
        <v>41</v>
      </c>
      <c r="D365" s="503">
        <v>41</v>
      </c>
      <c r="E365" s="504">
        <v>0</v>
      </c>
      <c r="F365" s="505">
        <v>359</v>
      </c>
    </row>
    <row r="366" spans="1:6" ht="22.5" customHeight="1">
      <c r="A366" s="488">
        <v>2210201</v>
      </c>
      <c r="B366" s="502" t="s">
        <v>35</v>
      </c>
      <c r="C366" s="503">
        <v>2300</v>
      </c>
      <c r="D366" s="503">
        <v>503</v>
      </c>
      <c r="E366" s="504">
        <v>1797</v>
      </c>
      <c r="F366" s="505">
        <v>360</v>
      </c>
    </row>
    <row r="367" spans="1:6" ht="22.5" customHeight="1">
      <c r="A367" s="488">
        <v>22103</v>
      </c>
      <c r="B367" s="506" t="s">
        <v>387</v>
      </c>
      <c r="C367" s="503">
        <v>439</v>
      </c>
      <c r="D367" s="503">
        <v>439</v>
      </c>
      <c r="E367" s="504">
        <v>0</v>
      </c>
      <c r="F367" s="505">
        <v>361</v>
      </c>
    </row>
    <row r="368" spans="1:6" ht="22.5" customHeight="1">
      <c r="A368" s="488">
        <v>2210302</v>
      </c>
      <c r="B368" s="507" t="s">
        <v>134</v>
      </c>
      <c r="C368" s="503">
        <v>372</v>
      </c>
      <c r="D368" s="503">
        <v>372</v>
      </c>
      <c r="E368" s="504">
        <v>0</v>
      </c>
      <c r="F368" s="505">
        <v>362</v>
      </c>
    </row>
    <row r="369" spans="1:6" ht="22.5" customHeight="1">
      <c r="A369" s="488">
        <v>2210399</v>
      </c>
      <c r="B369" s="507" t="s">
        <v>137</v>
      </c>
      <c r="C369" s="503">
        <v>67</v>
      </c>
      <c r="D369" s="503">
        <v>67</v>
      </c>
      <c r="E369" s="504">
        <v>0</v>
      </c>
      <c r="F369" s="505">
        <v>363</v>
      </c>
    </row>
    <row r="370" spans="1:6" ht="22.5" customHeight="1">
      <c r="A370" s="488">
        <v>222</v>
      </c>
      <c r="B370" s="506" t="s">
        <v>388</v>
      </c>
      <c r="C370" s="503">
        <v>1861</v>
      </c>
      <c r="D370" s="503">
        <v>64</v>
      </c>
      <c r="E370" s="504">
        <v>1797</v>
      </c>
      <c r="F370" s="505">
        <v>364</v>
      </c>
    </row>
    <row r="371" spans="1:6" ht="22.5" customHeight="1">
      <c r="A371" s="488">
        <v>22201</v>
      </c>
      <c r="B371" s="507" t="s">
        <v>388</v>
      </c>
      <c r="C371" s="503">
        <v>1861</v>
      </c>
      <c r="D371" s="503">
        <v>64</v>
      </c>
      <c r="E371" s="504">
        <v>1797</v>
      </c>
      <c r="F371" s="505">
        <v>365</v>
      </c>
    </row>
    <row r="372" spans="1:6" ht="22.5" customHeight="1">
      <c r="A372" s="488">
        <v>2220101</v>
      </c>
      <c r="B372" s="502" t="s">
        <v>37</v>
      </c>
      <c r="C372" s="503">
        <v>404</v>
      </c>
      <c r="D372" s="503">
        <v>404</v>
      </c>
      <c r="E372" s="504">
        <v>0</v>
      </c>
      <c r="F372" s="505">
        <v>366</v>
      </c>
    </row>
    <row r="373" spans="1:6" ht="22.5" customHeight="1">
      <c r="A373" s="488">
        <v>2220102</v>
      </c>
      <c r="B373" s="506" t="s">
        <v>389</v>
      </c>
      <c r="C373" s="503">
        <v>404</v>
      </c>
      <c r="D373" s="503">
        <v>404</v>
      </c>
      <c r="E373" s="504">
        <v>0</v>
      </c>
      <c r="F373" s="505">
        <v>367</v>
      </c>
    </row>
    <row r="374" spans="1:6" ht="22.5" customHeight="1">
      <c r="A374" s="488">
        <v>2220150</v>
      </c>
      <c r="B374" s="507" t="s">
        <v>389</v>
      </c>
      <c r="C374" s="503">
        <v>404</v>
      </c>
      <c r="D374" s="503">
        <v>404</v>
      </c>
      <c r="E374" s="504">
        <v>0</v>
      </c>
      <c r="F374" s="505">
        <v>368</v>
      </c>
    </row>
    <row r="375" spans="1:6" ht="22.5" customHeight="1">
      <c r="A375" s="488">
        <v>22205</v>
      </c>
      <c r="B375" s="502" t="s">
        <v>39</v>
      </c>
      <c r="C375" s="503">
        <v>7876</v>
      </c>
      <c r="D375" s="503">
        <v>4777</v>
      </c>
      <c r="E375" s="504">
        <v>3099</v>
      </c>
      <c r="F375" s="505">
        <v>369</v>
      </c>
    </row>
    <row r="376" spans="1:6" ht="22.5" customHeight="1">
      <c r="A376" s="488">
        <v>2220599</v>
      </c>
      <c r="B376" s="506" t="s">
        <v>390</v>
      </c>
      <c r="C376" s="503">
        <v>7542</v>
      </c>
      <c r="D376" s="503">
        <v>4444</v>
      </c>
      <c r="E376" s="504">
        <v>3099</v>
      </c>
      <c r="F376" s="505">
        <v>370</v>
      </c>
    </row>
    <row r="377" spans="1:6" ht="22.5" customHeight="1">
      <c r="A377" s="488">
        <v>224</v>
      </c>
      <c r="B377" s="507" t="s">
        <v>134</v>
      </c>
      <c r="C377" s="503">
        <v>3743</v>
      </c>
      <c r="D377" s="503">
        <v>2645</v>
      </c>
      <c r="E377" s="504">
        <v>1099</v>
      </c>
      <c r="F377" s="505">
        <v>371</v>
      </c>
    </row>
    <row r="378" spans="1:6" ht="22.5" customHeight="1">
      <c r="A378" s="488">
        <v>22401</v>
      </c>
      <c r="B378" s="507" t="s">
        <v>135</v>
      </c>
      <c r="C378" s="503">
        <v>2000</v>
      </c>
      <c r="D378" s="503">
        <v>0</v>
      </c>
      <c r="E378" s="504">
        <v>2000</v>
      </c>
      <c r="F378" s="505">
        <v>372</v>
      </c>
    </row>
    <row r="379" spans="1:6" ht="22.5" customHeight="1">
      <c r="A379" s="488">
        <v>2240106</v>
      </c>
      <c r="B379" s="507" t="s">
        <v>391</v>
      </c>
      <c r="C379" s="503">
        <v>104</v>
      </c>
      <c r="D379" s="503">
        <v>104</v>
      </c>
      <c r="E379" s="504">
        <v>0</v>
      </c>
      <c r="F379" s="505">
        <v>373</v>
      </c>
    </row>
    <row r="380" spans="1:6" ht="22.5" customHeight="1">
      <c r="A380" s="488">
        <v>22402</v>
      </c>
      <c r="B380" s="507" t="s">
        <v>137</v>
      </c>
      <c r="C380" s="503">
        <v>1695</v>
      </c>
      <c r="D380" s="503">
        <v>1695</v>
      </c>
      <c r="E380" s="504">
        <v>0</v>
      </c>
      <c r="F380" s="505">
        <v>374</v>
      </c>
    </row>
    <row r="381" spans="1:6" ht="22.5" customHeight="1">
      <c r="A381" s="488">
        <v>2240201</v>
      </c>
      <c r="B381" s="506" t="s">
        <v>392</v>
      </c>
      <c r="C381" s="503">
        <v>334</v>
      </c>
      <c r="D381" s="503">
        <v>334</v>
      </c>
      <c r="E381" s="504">
        <v>0</v>
      </c>
      <c r="F381" s="505">
        <v>375</v>
      </c>
    </row>
    <row r="382" spans="1:6" ht="22.5" customHeight="1">
      <c r="A382" s="488">
        <v>2240204</v>
      </c>
      <c r="B382" s="507" t="s">
        <v>393</v>
      </c>
      <c r="C382" s="503">
        <v>334</v>
      </c>
      <c r="D382" s="503">
        <v>334</v>
      </c>
      <c r="E382" s="504">
        <v>0</v>
      </c>
      <c r="F382" s="505">
        <v>376</v>
      </c>
    </row>
    <row r="383" spans="1:6" ht="22.5" customHeight="1">
      <c r="A383" s="488">
        <v>22405</v>
      </c>
      <c r="B383" s="502" t="s">
        <v>41</v>
      </c>
      <c r="C383" s="503">
        <v>36448</v>
      </c>
      <c r="D383" s="503">
        <v>18959</v>
      </c>
      <c r="E383" s="504">
        <v>17489</v>
      </c>
      <c r="F383" s="505">
        <v>377</v>
      </c>
    </row>
    <row r="384" spans="1:6" ht="22.5" customHeight="1">
      <c r="A384" s="488">
        <v>2240501</v>
      </c>
      <c r="B384" s="506" t="s">
        <v>394</v>
      </c>
      <c r="C384" s="503">
        <v>16613</v>
      </c>
      <c r="D384" s="503">
        <v>0</v>
      </c>
      <c r="E384" s="504">
        <v>16613</v>
      </c>
      <c r="F384" s="505">
        <v>378</v>
      </c>
    </row>
    <row r="385" spans="1:6" ht="22.5" customHeight="1">
      <c r="A385" s="488">
        <v>2240550</v>
      </c>
      <c r="B385" s="507" t="s">
        <v>395</v>
      </c>
      <c r="C385" s="503">
        <v>16613</v>
      </c>
      <c r="D385" s="503">
        <v>0</v>
      </c>
      <c r="E385" s="504">
        <v>16613</v>
      </c>
      <c r="F385" s="505">
        <v>379</v>
      </c>
    </row>
    <row r="386" spans="1:6" ht="22.5" customHeight="1">
      <c r="A386" s="488">
        <v>227</v>
      </c>
      <c r="B386" s="506" t="s">
        <v>396</v>
      </c>
      <c r="C386" s="503">
        <v>18324</v>
      </c>
      <c r="D386" s="503">
        <v>18324</v>
      </c>
      <c r="E386" s="504">
        <v>0</v>
      </c>
      <c r="F386" s="505">
        <v>380</v>
      </c>
    </row>
    <row r="387" spans="1:6" ht="22.5" customHeight="1">
      <c r="A387" s="488">
        <v>227</v>
      </c>
      <c r="B387" s="507" t="s">
        <v>397</v>
      </c>
      <c r="C387" s="503">
        <v>18324</v>
      </c>
      <c r="D387" s="503">
        <v>18324</v>
      </c>
      <c r="E387" s="504">
        <v>0</v>
      </c>
      <c r="F387" s="505">
        <v>381</v>
      </c>
    </row>
    <row r="388" spans="1:6" ht="22.5" customHeight="1">
      <c r="A388" s="488">
        <v>227</v>
      </c>
      <c r="B388" s="506" t="s">
        <v>398</v>
      </c>
      <c r="C388" s="503">
        <v>1511</v>
      </c>
      <c r="D388" s="503">
        <v>635</v>
      </c>
      <c r="E388" s="504">
        <v>876</v>
      </c>
      <c r="F388" s="505">
        <v>382</v>
      </c>
    </row>
    <row r="389" spans="1:6" ht="22.5" customHeight="1">
      <c r="A389" s="488">
        <v>229</v>
      </c>
      <c r="B389" s="507" t="s">
        <v>399</v>
      </c>
      <c r="C389" s="503">
        <v>876</v>
      </c>
      <c r="D389" s="503">
        <v>0</v>
      </c>
      <c r="E389" s="504">
        <v>876</v>
      </c>
      <c r="F389" s="505">
        <v>383</v>
      </c>
    </row>
    <row r="390" spans="1:6" ht="22.5" customHeight="1">
      <c r="A390" s="488">
        <v>22902</v>
      </c>
      <c r="B390" s="507" t="s">
        <v>400</v>
      </c>
      <c r="C390" s="503">
        <v>635</v>
      </c>
      <c r="D390" s="503">
        <v>635</v>
      </c>
      <c r="E390" s="504">
        <v>0</v>
      </c>
      <c r="F390" s="505">
        <v>384</v>
      </c>
    </row>
    <row r="391" spans="1:6" ht="22.5" customHeight="1">
      <c r="A391" s="488">
        <v>2290201</v>
      </c>
      <c r="B391" s="502" t="s">
        <v>43</v>
      </c>
      <c r="C391" s="503">
        <v>1243</v>
      </c>
      <c r="D391" s="503">
        <v>674</v>
      </c>
      <c r="E391" s="504">
        <v>569</v>
      </c>
      <c r="F391" s="505">
        <v>385</v>
      </c>
    </row>
    <row r="392" spans="1:6" ht="22.5" customHeight="1">
      <c r="A392" s="488">
        <v>231</v>
      </c>
      <c r="B392" s="506" t="s">
        <v>401</v>
      </c>
      <c r="C392" s="503">
        <v>742</v>
      </c>
      <c r="D392" s="503">
        <v>673</v>
      </c>
      <c r="E392" s="504">
        <v>69</v>
      </c>
      <c r="F392" s="505">
        <v>386</v>
      </c>
    </row>
    <row r="393" spans="1:6" ht="22.5" customHeight="1">
      <c r="A393" s="488">
        <v>23103</v>
      </c>
      <c r="B393" s="507" t="s">
        <v>134</v>
      </c>
      <c r="C393" s="503">
        <v>461</v>
      </c>
      <c r="D393" s="503">
        <v>461</v>
      </c>
      <c r="E393" s="504">
        <v>0</v>
      </c>
      <c r="F393" s="505">
        <v>387</v>
      </c>
    </row>
    <row r="394" spans="1:6" ht="22.5" customHeight="1">
      <c r="A394" s="488">
        <v>2310301</v>
      </c>
      <c r="B394" s="507" t="s">
        <v>135</v>
      </c>
      <c r="C394" s="503">
        <v>69</v>
      </c>
      <c r="D394" s="503">
        <v>0</v>
      </c>
      <c r="E394" s="504">
        <v>69</v>
      </c>
      <c r="F394" s="505">
        <v>388</v>
      </c>
    </row>
    <row r="395" spans="1:6" ht="22.5" customHeight="1">
      <c r="A395" s="488">
        <v>2310302</v>
      </c>
      <c r="B395" s="507" t="s">
        <v>137</v>
      </c>
      <c r="C395" s="503">
        <v>213</v>
      </c>
      <c r="D395" s="503">
        <v>213</v>
      </c>
      <c r="E395" s="504">
        <v>0</v>
      </c>
      <c r="F395" s="505">
        <v>389</v>
      </c>
    </row>
    <row r="396" spans="1:6" ht="22.5" customHeight="1">
      <c r="A396" s="488">
        <v>2310303</v>
      </c>
      <c r="B396" s="506" t="s">
        <v>402</v>
      </c>
      <c r="C396" s="503">
        <v>500</v>
      </c>
      <c r="D396" s="503">
        <v>0</v>
      </c>
      <c r="E396" s="504">
        <v>500</v>
      </c>
      <c r="F396" s="505">
        <v>390</v>
      </c>
    </row>
    <row r="397" spans="1:6" ht="22.5" customHeight="1">
      <c r="A397" s="488">
        <v>232</v>
      </c>
      <c r="B397" s="507" t="s">
        <v>403</v>
      </c>
      <c r="C397" s="503">
        <v>500</v>
      </c>
      <c r="D397" s="503">
        <v>0</v>
      </c>
      <c r="E397" s="504">
        <v>500</v>
      </c>
      <c r="F397" s="505">
        <v>391</v>
      </c>
    </row>
    <row r="398" spans="1:6" ht="22.5" customHeight="1">
      <c r="A398" s="488">
        <v>23203</v>
      </c>
      <c r="B398" s="502" t="s">
        <v>45</v>
      </c>
      <c r="C398" s="503">
        <v>5056</v>
      </c>
      <c r="D398" s="503">
        <v>1444</v>
      </c>
      <c r="E398" s="504">
        <v>3612</v>
      </c>
      <c r="F398" s="505">
        <v>392</v>
      </c>
    </row>
    <row r="399" spans="1:6" ht="22.5" customHeight="1">
      <c r="A399" s="488">
        <v>2320301</v>
      </c>
      <c r="B399" s="506" t="s">
        <v>404</v>
      </c>
      <c r="C399" s="503">
        <v>1519</v>
      </c>
      <c r="D399" s="503">
        <v>1218</v>
      </c>
      <c r="E399" s="504">
        <v>301</v>
      </c>
      <c r="F399" s="505">
        <v>393</v>
      </c>
    </row>
    <row r="400" spans="1:6" ht="22.5" customHeight="1">
      <c r="A400" s="488">
        <v>2320302</v>
      </c>
      <c r="B400" s="507" t="s">
        <v>405</v>
      </c>
      <c r="C400" s="503">
        <v>1519</v>
      </c>
      <c r="D400" s="503">
        <v>1218</v>
      </c>
      <c r="E400" s="504">
        <v>301</v>
      </c>
      <c r="F400" s="505">
        <v>394</v>
      </c>
    </row>
    <row r="401" spans="1:6" ht="22.5" customHeight="1">
      <c r="A401" s="488">
        <v>2320303</v>
      </c>
      <c r="B401" s="506" t="s">
        <v>406</v>
      </c>
      <c r="C401" s="503">
        <v>3311</v>
      </c>
      <c r="D401" s="503">
        <v>0</v>
      </c>
      <c r="E401" s="504">
        <v>3311</v>
      </c>
      <c r="F401" s="505">
        <v>395</v>
      </c>
    </row>
    <row r="402" spans="1:6" ht="22.5" customHeight="1">
      <c r="A402" s="488">
        <v>233</v>
      </c>
      <c r="B402" s="507" t="s">
        <v>134</v>
      </c>
      <c r="C402" s="503">
        <v>3298</v>
      </c>
      <c r="D402" s="503">
        <v>0</v>
      </c>
      <c r="E402" s="504">
        <v>3298</v>
      </c>
      <c r="F402" s="505">
        <v>396</v>
      </c>
    </row>
    <row r="403" spans="1:6" ht="22.5" customHeight="1">
      <c r="A403" s="488">
        <v>23303</v>
      </c>
      <c r="B403" s="507" t="s">
        <v>407</v>
      </c>
      <c r="C403" s="503">
        <v>13</v>
      </c>
      <c r="D403" s="503">
        <v>0</v>
      </c>
      <c r="E403" s="504">
        <v>13</v>
      </c>
      <c r="F403" s="505">
        <v>397</v>
      </c>
    </row>
    <row r="404" spans="2:5" ht="21" customHeight="1">
      <c r="B404" s="506" t="s">
        <v>408</v>
      </c>
      <c r="C404" s="503">
        <v>226</v>
      </c>
      <c r="D404" s="503">
        <v>226</v>
      </c>
      <c r="E404" s="503">
        <v>0</v>
      </c>
    </row>
    <row r="405" spans="2:5" ht="21" customHeight="1">
      <c r="B405" s="507" t="s">
        <v>134</v>
      </c>
      <c r="C405" s="503">
        <v>114</v>
      </c>
      <c r="D405" s="503">
        <v>114</v>
      </c>
      <c r="E405" s="503">
        <v>0</v>
      </c>
    </row>
    <row r="406" spans="2:5" ht="21" customHeight="1">
      <c r="B406" s="507" t="s">
        <v>409</v>
      </c>
      <c r="C406" s="503">
        <v>112</v>
      </c>
      <c r="D406" s="503">
        <v>112</v>
      </c>
      <c r="E406" s="503">
        <v>0</v>
      </c>
    </row>
    <row r="407" spans="2:5" ht="21" customHeight="1">
      <c r="B407" s="502" t="s">
        <v>47</v>
      </c>
      <c r="C407" s="503">
        <v>20000</v>
      </c>
      <c r="D407" s="503">
        <v>0</v>
      </c>
      <c r="E407" s="503">
        <v>20000</v>
      </c>
    </row>
    <row r="408" spans="2:5" ht="21" customHeight="1">
      <c r="B408" s="502" t="s">
        <v>47</v>
      </c>
      <c r="C408" s="503">
        <v>20000</v>
      </c>
      <c r="D408" s="503">
        <v>0</v>
      </c>
      <c r="E408" s="503">
        <v>20000</v>
      </c>
    </row>
    <row r="409" spans="2:5" ht="21" customHeight="1">
      <c r="B409" s="502" t="s">
        <v>47</v>
      </c>
      <c r="C409" s="503">
        <v>20000</v>
      </c>
      <c r="D409" s="503">
        <v>0</v>
      </c>
      <c r="E409" s="503">
        <v>20000</v>
      </c>
    </row>
    <row r="410" spans="2:5" ht="21" customHeight="1">
      <c r="B410" s="502" t="s">
        <v>49</v>
      </c>
      <c r="C410" s="503">
        <v>125072</v>
      </c>
      <c r="D410" s="503">
        <v>125072</v>
      </c>
      <c r="E410" s="503">
        <v>0</v>
      </c>
    </row>
    <row r="411" spans="2:5" ht="21" customHeight="1">
      <c r="B411" s="506" t="s">
        <v>410</v>
      </c>
      <c r="C411" s="503">
        <v>125072</v>
      </c>
      <c r="D411" s="503">
        <v>125072</v>
      </c>
      <c r="E411" s="503">
        <v>0</v>
      </c>
    </row>
    <row r="412" spans="2:5" ht="21" customHeight="1">
      <c r="B412" s="507" t="s">
        <v>410</v>
      </c>
      <c r="C412" s="503">
        <v>125072</v>
      </c>
      <c r="D412" s="503">
        <v>125072</v>
      </c>
      <c r="E412" s="503">
        <v>0</v>
      </c>
    </row>
    <row r="413" spans="2:5" ht="21" customHeight="1">
      <c r="B413" s="502" t="s">
        <v>126</v>
      </c>
      <c r="C413" s="503">
        <v>638</v>
      </c>
      <c r="D413" s="503">
        <v>0</v>
      </c>
      <c r="E413" s="503">
        <v>638</v>
      </c>
    </row>
    <row r="414" spans="2:5" ht="21" customHeight="1">
      <c r="B414" s="506" t="s">
        <v>67</v>
      </c>
      <c r="C414" s="503">
        <v>638</v>
      </c>
      <c r="D414" s="503">
        <v>0</v>
      </c>
      <c r="E414" s="503">
        <v>638</v>
      </c>
    </row>
    <row r="415" spans="2:5" ht="21" customHeight="1">
      <c r="B415" s="507" t="s">
        <v>411</v>
      </c>
      <c r="C415" s="503">
        <v>286</v>
      </c>
      <c r="D415" s="503">
        <v>0</v>
      </c>
      <c r="E415" s="503">
        <v>286</v>
      </c>
    </row>
    <row r="416" spans="2:5" ht="21" customHeight="1">
      <c r="B416" s="507" t="s">
        <v>412</v>
      </c>
      <c r="C416" s="503">
        <v>317</v>
      </c>
      <c r="D416" s="503">
        <v>0</v>
      </c>
      <c r="E416" s="503">
        <v>317</v>
      </c>
    </row>
    <row r="417" spans="2:5" ht="21" customHeight="1">
      <c r="B417" s="507" t="s">
        <v>413</v>
      </c>
      <c r="C417" s="503">
        <v>35</v>
      </c>
      <c r="D417" s="503">
        <v>0</v>
      </c>
      <c r="E417" s="503">
        <v>35</v>
      </c>
    </row>
    <row r="418" spans="2:5" ht="21" customHeight="1">
      <c r="B418" s="502" t="s">
        <v>51</v>
      </c>
      <c r="C418" s="503">
        <v>16068</v>
      </c>
      <c r="D418" s="503">
        <v>0</v>
      </c>
      <c r="E418" s="503">
        <v>16068</v>
      </c>
    </row>
    <row r="419" spans="2:5" ht="21" customHeight="1">
      <c r="B419" s="506" t="s">
        <v>414</v>
      </c>
      <c r="C419" s="503">
        <v>16068</v>
      </c>
      <c r="D419" s="503">
        <v>0</v>
      </c>
      <c r="E419" s="503">
        <v>16068</v>
      </c>
    </row>
    <row r="420" spans="2:5" ht="21" customHeight="1">
      <c r="B420" s="507" t="s">
        <v>415</v>
      </c>
      <c r="C420" s="503">
        <v>15798</v>
      </c>
      <c r="D420" s="503">
        <v>0</v>
      </c>
      <c r="E420" s="503">
        <v>15798</v>
      </c>
    </row>
    <row r="421" spans="2:5" ht="21" customHeight="1">
      <c r="B421" s="507" t="s">
        <v>416</v>
      </c>
      <c r="C421" s="503">
        <v>73</v>
      </c>
      <c r="D421" s="503">
        <v>0</v>
      </c>
      <c r="E421" s="503">
        <v>73</v>
      </c>
    </row>
    <row r="422" spans="2:5" ht="21" customHeight="1">
      <c r="B422" s="507" t="s">
        <v>417</v>
      </c>
      <c r="C422" s="503">
        <v>197</v>
      </c>
      <c r="D422" s="503">
        <v>0</v>
      </c>
      <c r="E422" s="503">
        <v>197</v>
      </c>
    </row>
    <row r="423" spans="2:5" ht="21" customHeight="1">
      <c r="B423" s="502" t="s">
        <v>53</v>
      </c>
      <c r="C423" s="503">
        <v>100</v>
      </c>
      <c r="D423" s="503">
        <v>0</v>
      </c>
      <c r="E423" s="503">
        <v>100</v>
      </c>
    </row>
    <row r="424" spans="2:5" ht="21" customHeight="1">
      <c r="B424" s="506" t="s">
        <v>418</v>
      </c>
      <c r="C424" s="503">
        <v>100</v>
      </c>
      <c r="D424" s="503">
        <v>0</v>
      </c>
      <c r="E424" s="503">
        <v>100</v>
      </c>
    </row>
    <row r="425" spans="2:5" ht="21" customHeight="1">
      <c r="B425" s="506" t="s">
        <v>418</v>
      </c>
      <c r="C425" s="503">
        <v>100</v>
      </c>
      <c r="D425" s="503">
        <v>0</v>
      </c>
      <c r="E425" s="503">
        <v>100</v>
      </c>
    </row>
  </sheetData>
  <sheetProtection/>
  <protectedRanges>
    <protectedRange sqref="D397:D399 D401:D403" name="区域12"/>
    <protectedRange sqref="D397:D399 D401:D403" name="区域10"/>
    <protectedRange sqref="D370:D373 D375:D382 D384:D389 D391:D395 D365:D366" name="区域9"/>
    <protectedRange sqref="D314:D330 D332:D339 D341:D349 D352:D358 D360:D364" name="区域8"/>
    <protectedRange sqref="D289:D295 D305:D312 D277:D278 D280:D287 D297:D303" name="区域7"/>
    <protectedRange sqref="D221:D225 D256:D257 D259:D260 D263:D274 D227:D254" name="区域6"/>
    <protectedRange sqref="D191:D196 D207:D211 D213:D219 D184:D189 D198:D205" name="区域5"/>
    <protectedRange sqref="D181:D182" name="区域4"/>
    <protectedRange sqref="D64:D75 D77:D87 D89:D96 D98:D110 D112:D120" name="区域2"/>
    <protectedRange sqref="D156:D161 D163:D169 D171:D175 D177:D180" name="区域4_1"/>
    <protectedRange sqref="D122:D129 D131:D140 D142:D154" name="区域3"/>
    <protectedRange sqref="D64:D75 D77:D87 D89:D96 D98:D110 D112:D120" name="区域2_1"/>
    <protectedRange sqref="D8:D18 D20:D27 D40:D50 D52:D62 D29:D38" name="区域1"/>
  </protectedRanges>
  <mergeCells count="2">
    <mergeCell ref="B2:E2"/>
    <mergeCell ref="D3:E3"/>
  </mergeCells>
  <printOptions horizontalCentered="1"/>
  <pageMargins left="1.1023622047244095" right="1.1023622047244095" top="1.4566929133858268" bottom="1.377952755905511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MisLimo</cp:lastModifiedBy>
  <cp:lastPrinted>2023-02-03T08:18:47Z</cp:lastPrinted>
  <dcterms:created xsi:type="dcterms:W3CDTF">2002-01-21T01:24:15Z</dcterms:created>
  <dcterms:modified xsi:type="dcterms:W3CDTF">2024-02-21T03:48:28Z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85C75A3DE17848009F6688B2CB1D0A10</vt:lpwstr>
  </property>
</Properties>
</file>