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8"/>
  </bookViews>
  <sheets>
    <sheet name="1.11底稿" sheetId="1" r:id="rId1"/>
    <sheet name="修改" sheetId="2" r:id="rId2"/>
    <sheet name="Sheet2" sheetId="3" r:id="rId3"/>
    <sheet name="Sheet3" sheetId="4" r:id="rId4"/>
    <sheet name="最新" sheetId="5" r:id="rId5"/>
    <sheet name="最新加工" sheetId="6" r:id="rId6"/>
    <sheet name="1.13" sheetId="7" r:id="rId7"/>
    <sheet name="1.14" sheetId="8" r:id="rId8"/>
    <sheet name="定" sheetId="9" r:id="rId9"/>
  </sheets>
  <definedNames>
    <definedName name="_xlnm.Print_Titles" localSheetId="6">'1.13'!$1:$4</definedName>
    <definedName name="_xlnm.Print_Titles" localSheetId="7">'1.14'!$1:$4</definedName>
    <definedName name="_xlnm.Print_Titles" localSheetId="8">'定'!$1:$4</definedName>
    <definedName name="_xlnm.Print_Titles" localSheetId="4">'最新'!$1:$4</definedName>
    <definedName name="_xlnm.Print_Titles" localSheetId="5">'最新加工'!$1:$4</definedName>
  </definedNames>
  <calcPr fullCalcOnLoad="1"/>
</workbook>
</file>

<file path=xl/comments1.xml><?xml version="1.0" encoding="utf-8"?>
<comments xmlns="http://schemas.openxmlformats.org/spreadsheetml/2006/main">
  <authors>
    <author>lduser1</author>
  </authors>
  <commentList>
    <comment ref="A39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与2011年科目名称不同，2011年“预算编制业务”</t>
        </r>
      </text>
    </comment>
    <comment ref="E317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是否加项级科目，2011年未加</t>
        </r>
      </text>
    </comment>
    <comment ref="E318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E319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E320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E321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E415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2012年新增加科目</t>
        </r>
      </text>
    </comment>
    <comment ref="E442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2012年新增科目</t>
        </r>
      </text>
    </comment>
    <comment ref="E585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新增加科目</t>
        </r>
      </text>
    </comment>
    <comment ref="A592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E617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2012年科目名称改动</t>
        </r>
      </text>
    </comment>
    <comment ref="A648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2011年科目“一般财政预算石油储备支出”</t>
        </r>
      </text>
    </comment>
  </commentList>
</comments>
</file>

<file path=xl/comments2.xml><?xml version="1.0" encoding="utf-8"?>
<comments xmlns="http://schemas.openxmlformats.org/spreadsheetml/2006/main">
  <authors>
    <author>lduser1</author>
    <author>Microsoft</author>
  </authors>
  <commentList>
    <comment ref="A39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与2011年科目名称不同，2011年“预算编制业务”</t>
        </r>
      </text>
    </comment>
    <comment ref="E317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是否加项级科目，2011年未加</t>
        </r>
      </text>
    </comment>
    <comment ref="E318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E319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E320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E321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E415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2012年新增加科目</t>
        </r>
      </text>
    </comment>
    <comment ref="E442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2012年新增科目</t>
        </r>
      </text>
    </comment>
    <comment ref="E585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新增加科目</t>
        </r>
      </text>
    </comment>
    <comment ref="A592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E617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2012年科目名称改动</t>
        </r>
      </text>
    </comment>
    <comment ref="A648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2011年科目“一般财政预算石油储备支出”</t>
        </r>
      </text>
    </comment>
    <comment ref="D5" authorId="1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扣除下划部门后13.9%</t>
        </r>
      </text>
    </comment>
  </commentList>
</comments>
</file>

<file path=xl/comments5.xml><?xml version="1.0" encoding="utf-8"?>
<comments xmlns="http://schemas.openxmlformats.org/spreadsheetml/2006/main">
  <authors>
    <author>Microsoft</author>
    <author>lduser1</author>
  </authors>
  <commentList>
    <comment ref="D5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扣除下划部门后13.9%</t>
        </r>
      </text>
    </comment>
    <comment ref="A66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与2011年科目名称不同，2011年“预算编制业务”</t>
        </r>
      </text>
    </comment>
    <comment ref="A640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是否加项级科目，2011年未加</t>
        </r>
      </text>
    </comment>
    <comment ref="A641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642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643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644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846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2012年新增加科目</t>
        </r>
      </text>
    </comment>
    <comment ref="A900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2012年新增科目</t>
        </r>
      </text>
    </comment>
    <comment ref="A1158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A1178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新增加科目</t>
        </r>
      </text>
    </comment>
    <comment ref="A1237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2012年科目名称改动</t>
        </r>
      </text>
    </comment>
    <comment ref="A1268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2011年科目“一般财政预算石油储备支出”</t>
        </r>
      </text>
    </comment>
  </commentList>
</comments>
</file>

<file path=xl/comments6.xml><?xml version="1.0" encoding="utf-8"?>
<comments xmlns="http://schemas.openxmlformats.org/spreadsheetml/2006/main">
  <authors>
    <author>Microsoft</author>
    <author>lduser1</author>
  </authors>
  <commentList>
    <comment ref="D5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扣除下划部门后11.4%</t>
        </r>
      </text>
    </comment>
    <comment ref="A66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与2011年科目名称不同，2011年“预算编制业务”</t>
        </r>
      </text>
    </comment>
    <comment ref="A640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是否加项级科目，2011年未加</t>
        </r>
      </text>
    </comment>
    <comment ref="A641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642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643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644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846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2012年新增加科目</t>
        </r>
      </text>
    </comment>
    <comment ref="A900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2012年新增科目</t>
        </r>
      </text>
    </comment>
    <comment ref="A1158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A1178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新增加科目</t>
        </r>
      </text>
    </comment>
    <comment ref="A1237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2012年科目名称改动</t>
        </r>
      </text>
    </comment>
    <comment ref="A1268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2011年科目“一般财政预算石油储备支出”</t>
        </r>
      </text>
    </comment>
    <comment ref="B817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城建项目列非税比上年多11000万元</t>
        </r>
      </text>
    </comment>
    <comment ref="D801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扣除15年比14年多列支非税11000万元后,可比增长14.6%</t>
        </r>
      </text>
    </comment>
    <comment ref="D1098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扣除上年不可比因素210万元后,增长1%</t>
        </r>
      </text>
    </comment>
    <comment ref="D1139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扣除矿补费下降900万元后,可比增长13.8%</t>
        </r>
      </text>
    </comment>
    <comment ref="D953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扣除取消收费和项目列支非税等不可比因素2670万元后,可比增长1%</t>
        </r>
      </text>
    </comment>
    <comment ref="D918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扣除14年世行贷款到期145万元后,可比增长3.7%</t>
        </r>
      </text>
    </comment>
    <comment ref="D721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扣除排污费下降1000万元,可比增长7.5%</t>
        </r>
      </text>
    </comment>
    <comment ref="D128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扣除招商安排减少600万元后,可比口径增长4%
</t>
        </r>
      </text>
    </comment>
    <comment ref="C304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原为2869万元,加1619万元</t>
        </r>
      </text>
    </comment>
  </commentList>
</comments>
</file>

<file path=xl/comments7.xml><?xml version="1.0" encoding="utf-8"?>
<comments xmlns="http://schemas.openxmlformats.org/spreadsheetml/2006/main">
  <authors>
    <author>Microsoft</author>
    <author>lduser1</author>
  </authors>
  <commentList>
    <comment ref="D5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扣除下划部门10120万元后14.4%</t>
        </r>
      </text>
    </comment>
    <comment ref="A66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与2011年科目名称不同，2011年“预算编制业务”</t>
        </r>
      </text>
    </comment>
    <comment ref="A640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是否加项级科目，2011年未加</t>
        </r>
      </text>
    </comment>
    <comment ref="A641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642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643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644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846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2012年新增加科目</t>
        </r>
      </text>
    </comment>
    <comment ref="A900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2012年新增科目</t>
        </r>
      </text>
    </comment>
    <comment ref="A1158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A1178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新增加科目</t>
        </r>
      </text>
    </comment>
    <comment ref="A1268" authorId="1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2011年科目“一般财政预算石油储备支出”</t>
        </r>
      </text>
    </comment>
    <comment ref="B817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城建项目列非税比上年多11000万元</t>
        </r>
      </text>
    </comment>
    <comment ref="D801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扣除15年比14年多列支非税11000万元后,可比增长14.6%</t>
        </r>
      </text>
    </comment>
    <comment ref="D1098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扣除上年不可比因素210万元后,增长0.7%</t>
        </r>
      </text>
    </comment>
    <comment ref="D1139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扣除矿补费下降900万元后,可比增长12.7%</t>
        </r>
      </text>
    </comment>
    <comment ref="D953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扣除取消收费和项目列支非税等不可比因素2670万元后,可比增长1.3%</t>
        </r>
      </text>
    </comment>
    <comment ref="D918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扣除14年世行贷款到期145万元后,可比增长3.7%</t>
        </r>
      </text>
    </comment>
    <comment ref="D721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扣除排污费下降1000万元,可比增长7.5%</t>
        </r>
      </text>
    </comment>
    <comment ref="D128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扣除招商安排减少600万元后,可比口径增长5.1%
</t>
        </r>
      </text>
    </comment>
    <comment ref="D1024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扣除上年不可比因素523万元后，可比增长0.7%</t>
        </r>
      </text>
    </comment>
    <comment ref="C285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加2086万元</t>
        </r>
      </text>
    </comment>
    <comment ref="D434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2015年调资到位后，预计增加142万，可比增长1.6%
</t>
        </r>
      </text>
    </comment>
    <comment ref="D821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当年水利资金中差额8054万元扣除后，可比17%</t>
        </r>
      </text>
    </comment>
    <comment ref="D380" authorId="0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上年数加教育附加、地方教育附加完成数84800万元，可比11%</t>
        </r>
      </text>
    </comment>
  </commentList>
</comments>
</file>

<file path=xl/comments8.xml><?xml version="1.0" encoding="utf-8"?>
<comments xmlns="http://schemas.openxmlformats.org/spreadsheetml/2006/main">
  <authors>
    <author>lduser1</author>
    <author>Microsoft</author>
  </authors>
  <commentList>
    <comment ref="A66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与2011年科目名称不同，2011年“预算编制业务”</t>
        </r>
      </text>
    </comment>
    <comment ref="A640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是否加项级科目，2011年未加</t>
        </r>
      </text>
    </comment>
    <comment ref="A641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642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643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644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846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2012年新增加科目</t>
        </r>
      </text>
    </comment>
    <comment ref="A900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2012年新增科目</t>
        </r>
      </text>
    </comment>
    <comment ref="A1158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A1178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新增加科目</t>
        </r>
      </text>
    </comment>
    <comment ref="A1268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2011年科目“一般财政预算石油储备支出”</t>
        </r>
      </text>
    </comment>
    <comment ref="C801" authorId="1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扣除15年比14年多列支非税11000万元后,可比增长14.6%</t>
        </r>
      </text>
    </comment>
    <comment ref="C1098" authorId="1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扣除上年不可比因素210万元后,增长0.7%</t>
        </r>
      </text>
    </comment>
    <comment ref="C1139" authorId="1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扣除矿补费下降900万元后,可比增长12.7%</t>
        </r>
      </text>
    </comment>
    <comment ref="C953" authorId="1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扣除取消收费和项目列支非税等不可比因素2670万元后,可比增长1.3%</t>
        </r>
      </text>
    </comment>
    <comment ref="C918" authorId="1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扣除14年世行贷款到期145万元后,可比增长3.7%</t>
        </r>
      </text>
    </comment>
    <comment ref="C721" authorId="1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扣除排污费下降1000万元,可比增长7.5%</t>
        </r>
      </text>
    </comment>
    <comment ref="C128" authorId="1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扣除招商安排减少600万元后,可比口径增长5.1%
</t>
        </r>
      </text>
    </comment>
    <comment ref="C1024" authorId="1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扣除上年不可比因素523万元后，可比增长0.7%</t>
        </r>
      </text>
    </comment>
    <comment ref="C434" authorId="1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2015年调资到位后，预计增加142万，可比增长1.6%
</t>
        </r>
      </text>
    </comment>
    <comment ref="B693" authorId="1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加128万元</t>
        </r>
      </text>
    </comment>
    <comment ref="B694" authorId="1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加195万元</t>
        </r>
      </text>
    </comment>
    <comment ref="B701" authorId="1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减323万元</t>
        </r>
      </text>
    </comment>
  </commentList>
</comments>
</file>

<file path=xl/comments9.xml><?xml version="1.0" encoding="utf-8"?>
<comments xmlns="http://schemas.openxmlformats.org/spreadsheetml/2006/main">
  <authors>
    <author>lduser1</author>
    <author>Microsoft</author>
  </authors>
  <commentList>
    <comment ref="A66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与2011年科目名称不同，2011年“预算编制业务”</t>
        </r>
      </text>
    </comment>
    <comment ref="A645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是否加项级科目，2011年未加</t>
        </r>
      </text>
    </comment>
    <comment ref="A646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647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648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649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A896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2012年新增科目</t>
        </r>
      </text>
    </comment>
    <comment ref="A1168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A1188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新增加科目</t>
        </r>
      </text>
    </comment>
    <comment ref="A1279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2011年科目“一般财政预算石油储备支出”</t>
        </r>
      </text>
    </comment>
    <comment ref="B698" authorId="1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加128万元</t>
        </r>
      </text>
    </comment>
    <comment ref="B699" authorId="1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加195万元</t>
        </r>
      </text>
    </comment>
    <comment ref="B706" authorId="1">
      <text>
        <r>
          <rPr>
            <b/>
            <sz val="9"/>
            <rFont val="宋体"/>
            <family val="0"/>
          </rPr>
          <t>Microsoft:</t>
        </r>
        <r>
          <rPr>
            <sz val="9"/>
            <rFont val="宋体"/>
            <family val="0"/>
          </rPr>
          <t xml:space="preserve">
减323万元</t>
        </r>
      </text>
    </comment>
  </commentList>
</comments>
</file>

<file path=xl/sharedStrings.xml><?xml version="1.0" encoding="utf-8"?>
<sst xmlns="http://schemas.openxmlformats.org/spreadsheetml/2006/main" count="9148" uniqueCount="1423">
  <si>
    <t>表二</t>
  </si>
  <si>
    <t>2015年一般公共财政预算支出表</t>
  </si>
  <si>
    <t>单位：万元</t>
  </si>
  <si>
    <r>
      <t>项</t>
    </r>
    <r>
      <rPr>
        <b/>
        <sz val="12"/>
        <rFont val="宋体"/>
        <family val="0"/>
      </rPr>
      <t>目</t>
    </r>
  </si>
  <si>
    <t>一、一般公共服务</t>
  </si>
  <si>
    <t xml:space="preserve">      专项业务活动</t>
  </si>
  <si>
    <t xml:space="preserve">    人大事务</t>
  </si>
  <si>
    <t xml:space="preserve">      政务公开审批</t>
  </si>
  <si>
    <t xml:space="preserve">      行政运行</t>
  </si>
  <si>
    <t xml:space="preserve">      法制建设</t>
  </si>
  <si>
    <t xml:space="preserve">      一般行政管理事务</t>
  </si>
  <si>
    <t xml:space="preserve">      信访事务</t>
  </si>
  <si>
    <t xml:space="preserve">      机关服务</t>
  </si>
  <si>
    <t xml:space="preserve">      参事事务</t>
  </si>
  <si>
    <t xml:space="preserve">      人大会议</t>
  </si>
  <si>
    <t xml:space="preserve">      事业运行</t>
  </si>
  <si>
    <t xml:space="preserve">      人大立法</t>
  </si>
  <si>
    <t xml:space="preserve">      其他政府办公厅（室）及相关机构事务支出</t>
  </si>
  <si>
    <t xml:space="preserve">      人大监督</t>
  </si>
  <si>
    <t xml:space="preserve">    发展与改革事务</t>
  </si>
  <si>
    <t xml:space="preserve">      人大代表履职能力提升</t>
  </si>
  <si>
    <t xml:space="preserve">      代表工作</t>
  </si>
  <si>
    <t xml:space="preserve">      人大信访工作</t>
  </si>
  <si>
    <t xml:space="preserve">      战略规划与实施</t>
  </si>
  <si>
    <t xml:space="preserve">      其他人大事务支出</t>
  </si>
  <si>
    <t xml:space="preserve">      日常经济运行调节</t>
  </si>
  <si>
    <t xml:space="preserve">    政协事务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</si>
  <si>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</si>
  <si>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</si>
  <si>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</si>
  <si>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</si>
  <si>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政协会议</t>
  </si>
  <si>
    <t xml:space="preserve">      委员视察</t>
  </si>
  <si>
    <t xml:space="preserve">      其他发展与改革事务支出</t>
  </si>
  <si>
    <t xml:space="preserve">      参政议政</t>
  </si>
  <si>
    <t xml:space="preserve">    统计信息事务</t>
  </si>
  <si>
    <t xml:space="preserve">      其他政协事务支出</t>
  </si>
  <si>
    <t xml:space="preserve">    政府办公厅(室)及相关机构事务</t>
  </si>
  <si>
    <t xml:space="preserve">      信息事务</t>
  </si>
  <si>
    <t xml:space="preserve">      专项统计业务</t>
  </si>
  <si>
    <t xml:space="preserve">      统计管理</t>
  </si>
  <si>
    <t xml:space="preserve">      专项服务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</si>
  <si>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</si>
  <si>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</si>
  <si>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</si>
  <si>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</si>
  <si>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审计业务</t>
  </si>
  <si>
    <t xml:space="preserve">      审计管理</t>
  </si>
  <si>
    <t xml:space="preserve">      信息化建设</t>
  </si>
  <si>
    <t xml:space="preserve">      预算改革业务</t>
  </si>
  <si>
    <t xml:space="preserve">      其他审计事务支出</t>
  </si>
  <si>
    <t xml:space="preserve">      财政国库业务</t>
  </si>
  <si>
    <t xml:space="preserve">    海关事务</t>
  </si>
  <si>
    <t xml:space="preserve">      财政监察</t>
  </si>
  <si>
    <t xml:space="preserve">      财政委托业务支出</t>
  </si>
  <si>
    <t xml:space="preserve">      收费业务</t>
  </si>
  <si>
    <t xml:space="preserve">      其他财政事务支出</t>
  </si>
  <si>
    <t xml:space="preserve">      缉私办案</t>
  </si>
  <si>
    <t xml:space="preserve">    税收事务</t>
  </si>
  <si>
    <t xml:space="preserve">      口岸电子执法系统建设与维护</t>
  </si>
  <si>
    <t xml:space="preserve">      其他海关事务支出</t>
  </si>
  <si>
    <t xml:space="preserve">      税务办案</t>
  </si>
  <si>
    <t xml:space="preserve">    人力资源事务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</si>
  <si>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</si>
  <si>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</si>
  <si>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</si>
  <si>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</si>
  <si>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</si>
  <si>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</si>
  <si>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</si>
  <si>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其他税收事务支出</t>
  </si>
  <si>
    <t xml:space="preserve">      博士后日常经费</t>
  </si>
  <si>
    <t xml:space="preserve">    审计事务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</si>
  <si>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</si>
  <si>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</si>
  <si>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</si>
  <si>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</si>
  <si>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r>
      <t xml:space="preserve"> </t>
    </r>
    <r>
      <rPr>
        <sz val="11"/>
        <rFont val="宋体"/>
        <family val="0"/>
      </rPr>
      <t xml:space="preserve">     公务员综合管理</t>
    </r>
  </si>
  <si>
    <t xml:space="preserve">      专利审批</t>
  </si>
  <si>
    <t xml:space="preserve">      国家知识产权战略</t>
  </si>
  <si>
    <t xml:space="preserve">      其他人事事务支出</t>
  </si>
  <si>
    <t xml:space="preserve">      专利试点和产业化推进</t>
  </si>
  <si>
    <t xml:space="preserve">    纪检监察事务</t>
  </si>
  <si>
    <t xml:space="preserve">      专利执法</t>
  </si>
  <si>
    <t xml:space="preserve">      国际组织专项活动</t>
  </si>
  <si>
    <t xml:space="preserve">      知识产权宏观管理</t>
  </si>
  <si>
    <t xml:space="preserve">      大案要案查处</t>
  </si>
  <si>
    <t xml:space="preserve">      其他知识产权事务支出</t>
  </si>
  <si>
    <t xml:space="preserve">      派驻派出机构</t>
  </si>
  <si>
    <t xml:space="preserve">    工商行政管理事务</t>
  </si>
  <si>
    <t xml:space="preserve">      中央巡视</t>
  </si>
  <si>
    <t xml:space="preserve">      其他纪检监察事务支出</t>
  </si>
  <si>
    <t xml:space="preserve">    商贸事务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</si>
  <si>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</si>
  <si>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</si>
  <si>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</si>
  <si>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对外贸易管理</t>
  </si>
  <si>
    <t xml:space="preserve">      国际经济合作</t>
  </si>
  <si>
    <t xml:space="preserve">      其他工商行政管理事务支出</t>
  </si>
  <si>
    <t xml:space="preserve">      外资管理</t>
  </si>
  <si>
    <t xml:space="preserve">    质量技术监督与检验检疫事务</t>
  </si>
  <si>
    <t xml:space="preserve">      国内贸易管理</t>
  </si>
  <si>
    <t xml:space="preserve">      招商引资</t>
  </si>
  <si>
    <t xml:space="preserve">      其他商贸事务支出</t>
  </si>
  <si>
    <t xml:space="preserve">      出入境检验检疫行政执法和业务管理</t>
  </si>
  <si>
    <t xml:space="preserve">    知识产权事务</t>
  </si>
  <si>
    <t xml:space="preserve">      出入境检验检疫技术支持</t>
  </si>
  <si>
    <t xml:space="preserve">      质量技术监督行政执法及业务管理</t>
  </si>
  <si>
    <t xml:space="preserve">      华侨事务</t>
  </si>
  <si>
    <t xml:space="preserve">      质量技术监督技术支持</t>
  </si>
  <si>
    <t xml:space="preserve">      认证认可监督管理</t>
  </si>
  <si>
    <t xml:space="preserve">      其他港澳台侨事务支出</t>
  </si>
  <si>
    <t xml:space="preserve">      标准化管理</t>
  </si>
  <si>
    <t xml:space="preserve">    档案事务</t>
  </si>
  <si>
    <t xml:space="preserve">      其他质量技术监督与检验检疫事务支出</t>
  </si>
  <si>
    <t xml:space="preserve">    民族事务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</si>
  <si>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</si>
  <si>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</si>
  <si>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</si>
  <si>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民族工作专项</t>
  </si>
  <si>
    <t xml:space="preserve">      其他民族事务支出</t>
  </si>
  <si>
    <t xml:space="preserve">    宗教事务</t>
  </si>
  <si>
    <t xml:space="preserve">      其他民主党派及工商联事务支出</t>
  </si>
  <si>
    <t xml:space="preserve">    群众团体事务</t>
  </si>
  <si>
    <t xml:space="preserve">      宗教工作专项</t>
  </si>
  <si>
    <t xml:space="preserve">      其他宗教事务支出</t>
  </si>
  <si>
    <t xml:space="preserve">      厂务公开</t>
  </si>
  <si>
    <t xml:space="preserve">    港澳台侨事务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</si>
  <si>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</si>
  <si>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</si>
  <si>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</si>
  <si>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港澳事务</t>
  </si>
  <si>
    <t xml:space="preserve">      台湾事务</t>
  </si>
  <si>
    <t xml:space="preserve">      其他对外联络事务支出</t>
  </si>
  <si>
    <t xml:space="preserve">      专项业务</t>
  </si>
  <si>
    <t xml:space="preserve">    其他共产党事务支出</t>
  </si>
  <si>
    <t xml:space="preserve">      其他党委办公厅（室）及相关机构事务支出</t>
  </si>
  <si>
    <t xml:space="preserve">    组织事务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</si>
  <si>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</si>
  <si>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</si>
  <si>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</si>
  <si>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其他组织事务支出</t>
  </si>
  <si>
    <t xml:space="preserve">      其他一般公共服务支出</t>
  </si>
  <si>
    <t xml:space="preserve">    宣传事务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</si>
  <si>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</si>
  <si>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</si>
  <si>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</si>
  <si>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</si>
  <si>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</si>
  <si>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其他宣传事务支出</t>
  </si>
  <si>
    <t xml:space="preserve">      兵役征集</t>
  </si>
  <si>
    <t xml:space="preserve">    统战事务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</si>
  <si>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</si>
  <si>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</si>
  <si>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</si>
  <si>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</si>
  <si>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</si>
  <si>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t xml:space="preserve">      其他统战事务支出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</si>
  <si>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</si>
  <si>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 xml:space="preserve">    对外联络事务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</si>
  <si>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</si>
  <si>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</si>
  <si>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</si>
  <si>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</si>
  <si>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</si>
  <si>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</si>
  <si>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警犬繁育及训养</t>
  </si>
  <si>
    <t xml:space="preserve">      消防</t>
  </si>
  <si>
    <t xml:space="preserve">      警卫</t>
  </si>
  <si>
    <t xml:space="preserve">      黄金</t>
  </si>
  <si>
    <t xml:space="preserve">      其他公安支出</t>
  </si>
  <si>
    <t xml:space="preserve">      森林</t>
  </si>
  <si>
    <t xml:space="preserve">    国家安全</t>
  </si>
  <si>
    <t xml:space="preserve">      水电</t>
  </si>
  <si>
    <t xml:space="preserve">      交通</t>
  </si>
  <si>
    <t xml:space="preserve">      海警</t>
  </si>
  <si>
    <t xml:space="preserve">      其他武装警察支出</t>
  </si>
  <si>
    <t xml:space="preserve">      安全业务</t>
  </si>
  <si>
    <t xml:space="preserve">    公安</t>
  </si>
  <si>
    <t xml:space="preserve">      其他国家安全支出</t>
  </si>
  <si>
    <t xml:space="preserve">    检察</t>
  </si>
  <si>
    <t xml:space="preserve">      治安管理</t>
  </si>
  <si>
    <t xml:space="preserve">      国内安全保卫</t>
  </si>
  <si>
    <t xml:space="preserve">      刑事侦查</t>
  </si>
  <si>
    <t xml:space="preserve">      查办和预防职务犯罪</t>
  </si>
  <si>
    <t xml:space="preserve">      经济犯罪侦查</t>
  </si>
  <si>
    <t xml:space="preserve">      公诉和审判监督</t>
  </si>
  <si>
    <t xml:space="preserve">      出入境管理</t>
  </si>
  <si>
    <t xml:space="preserve">      侦查监督</t>
  </si>
  <si>
    <t xml:space="preserve">      行动技术管理</t>
  </si>
  <si>
    <t xml:space="preserve">      执行监督</t>
  </si>
  <si>
    <t xml:space="preserve">      防范和处理邪教犯罪</t>
  </si>
  <si>
    <t xml:space="preserve">      控告申诉</t>
  </si>
  <si>
    <t xml:space="preserve">      禁毒管理</t>
  </si>
  <si>
    <t xml:space="preserve">      “两房”建设</t>
  </si>
  <si>
    <t xml:space="preserve">      道路交通管理</t>
  </si>
  <si>
    <t xml:space="preserve">      网络侦控管理</t>
  </si>
  <si>
    <t xml:space="preserve">      其他检察支出</t>
  </si>
  <si>
    <t xml:space="preserve">      反恐怖</t>
  </si>
  <si>
    <t xml:space="preserve">    法院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</si>
  <si>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</si>
  <si>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</si>
  <si>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</si>
  <si>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案件审判</t>
  </si>
  <si>
    <t xml:space="preserve">      案件执行</t>
  </si>
  <si>
    <t xml:space="preserve">      “两庭”建设</t>
  </si>
  <si>
    <t xml:space="preserve">      强制隔离戒毒人员生活</t>
  </si>
  <si>
    <t xml:space="preserve">      其他法院支出</t>
  </si>
  <si>
    <t xml:space="preserve">      强制隔离戒毒人员教育</t>
  </si>
  <si>
    <t xml:space="preserve">    司法</t>
  </si>
  <si>
    <t xml:space="preserve">      所政设施建设</t>
  </si>
  <si>
    <t xml:space="preserve">      其他强制隔离戒毒支出</t>
  </si>
  <si>
    <t xml:space="preserve">    国家保密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</si>
  <si>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</si>
  <si>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</si>
  <si>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</si>
  <si>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</si>
  <si>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保密技术</t>
  </si>
  <si>
    <t xml:space="preserve">      司法统一考试</t>
  </si>
  <si>
    <t xml:space="preserve">      保密管理</t>
  </si>
  <si>
    <t xml:space="preserve">      仲裁</t>
  </si>
  <si>
    <t xml:space="preserve">      其他国家保密支出</t>
  </si>
  <si>
    <t xml:space="preserve">      其他司法支出</t>
  </si>
  <si>
    <t xml:space="preserve">    缉私警察</t>
  </si>
  <si>
    <t xml:space="preserve">    监狱</t>
  </si>
  <si>
    <t xml:space="preserve">      专项缉私活动支出</t>
  </si>
  <si>
    <t xml:space="preserve">      缉私情报</t>
  </si>
  <si>
    <t xml:space="preserve">      犯人生活</t>
  </si>
  <si>
    <t xml:space="preserve">      禁毒及缉毒</t>
  </si>
  <si>
    <t xml:space="preserve">      犯人改造</t>
  </si>
  <si>
    <t xml:space="preserve">      狱政设施建设</t>
  </si>
  <si>
    <t xml:space="preserve">      其他缉私警察支出</t>
  </si>
  <si>
    <t xml:space="preserve">    其他公共安全支出</t>
  </si>
  <si>
    <t xml:space="preserve">      其他监狱支出</t>
  </si>
  <si>
    <t>五、教育支出</t>
  </si>
  <si>
    <t xml:space="preserve">    强制隔离戒毒</t>
  </si>
  <si>
    <t xml:space="preserve">    教育管理事务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</si>
  <si>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</si>
  <si>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</si>
  <si>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</si>
  <si>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其他教育管理事务支出</t>
  </si>
  <si>
    <t xml:space="preserve">    留学教育</t>
  </si>
  <si>
    <t xml:space="preserve">    普通教育</t>
  </si>
  <si>
    <t xml:space="preserve">      出国留学教育</t>
  </si>
  <si>
    <t xml:space="preserve">      学前教育</t>
  </si>
  <si>
    <t xml:space="preserve">      来华留学教育</t>
  </si>
  <si>
    <t xml:space="preserve">      小学教育</t>
  </si>
  <si>
    <t xml:space="preserve">      其他留学教育支出</t>
  </si>
  <si>
    <t xml:space="preserve">      初中教育</t>
  </si>
  <si>
    <t xml:space="preserve">    特殊教育</t>
  </si>
  <si>
    <t xml:space="preserve">      高中教育</t>
  </si>
  <si>
    <t xml:space="preserve">      特殊学校教育</t>
  </si>
  <si>
    <t xml:space="preserve">      高等教育</t>
  </si>
  <si>
    <t xml:space="preserve">      工读学校教育</t>
  </si>
  <si>
    <t xml:space="preserve">      化解农村义务教育债务支出</t>
  </si>
  <si>
    <t xml:space="preserve">      其他特殊教育支出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</si>
  <si>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</si>
  <si>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进修及培训</t>
  </si>
  <si>
    <t xml:space="preserve">      其他普通教育支出</t>
  </si>
  <si>
    <t xml:space="preserve">      教师进修</t>
  </si>
  <si>
    <t xml:space="preserve">    职业教育</t>
  </si>
  <si>
    <t xml:space="preserve">      干部教育</t>
  </si>
  <si>
    <t xml:space="preserve">      初等职业教育</t>
  </si>
  <si>
    <t xml:space="preserve">      培训支出</t>
  </si>
  <si>
    <t xml:space="preserve">      中专教育</t>
  </si>
  <si>
    <t xml:space="preserve">      退役士兵能力提升</t>
  </si>
  <si>
    <t xml:space="preserve">      技校教育</t>
  </si>
  <si>
    <t xml:space="preserve">      其他进修及培训</t>
  </si>
  <si>
    <t xml:space="preserve">      职业高中教育</t>
  </si>
  <si>
    <t xml:space="preserve">    教育费附加安排的支出</t>
  </si>
  <si>
    <t xml:space="preserve">      高等职业教育</t>
  </si>
  <si>
    <t xml:space="preserve">      农村中小学校舍建设</t>
  </si>
  <si>
    <t xml:space="preserve">      其他职业教育支出</t>
  </si>
  <si>
    <t xml:space="preserve">      农村中小学教学设施</t>
  </si>
  <si>
    <t xml:space="preserve">    成人教育</t>
  </si>
  <si>
    <t xml:space="preserve">      城市中小学校舍建设</t>
  </si>
  <si>
    <t xml:space="preserve">      成人初等教育</t>
  </si>
  <si>
    <t xml:space="preserve">      城市中小学教学设施</t>
  </si>
  <si>
    <t xml:space="preserve">      成人中等教育</t>
  </si>
  <si>
    <t xml:space="preserve">      中等职业学校教学设施</t>
  </si>
  <si>
    <t xml:space="preserve">      成人高等教育</t>
  </si>
  <si>
    <t xml:space="preserve">      其他教育费附加安排的支出</t>
  </si>
  <si>
    <t xml:space="preserve">      成人广播电视教育</t>
  </si>
  <si>
    <t xml:space="preserve">    其他教育支出</t>
  </si>
  <si>
    <t xml:space="preserve">      其他成人教育支出</t>
  </si>
  <si>
    <t>六、科学技术支出</t>
  </si>
  <si>
    <t xml:space="preserve">    广播电视教育</t>
  </si>
  <si>
    <t xml:space="preserve">    科学技术管理事务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</si>
  <si>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</si>
  <si>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</si>
  <si>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</si>
  <si>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其他科学技术管理事务支出</t>
  </si>
  <si>
    <t xml:space="preserve">    社会科学</t>
  </si>
  <si>
    <t xml:space="preserve">    基础研究</t>
  </si>
  <si>
    <t xml:space="preserve">      社会科学研究机构</t>
  </si>
  <si>
    <t xml:space="preserve">      机构运行</t>
  </si>
  <si>
    <t xml:space="preserve">      社会科学研究</t>
  </si>
  <si>
    <t xml:space="preserve">      重点基础研究规划</t>
  </si>
  <si>
    <t xml:space="preserve">      社科基金支出</t>
  </si>
  <si>
    <t xml:space="preserve">      自然科学基金</t>
  </si>
  <si>
    <t xml:space="preserve">      其他社会科学支出</t>
  </si>
  <si>
    <t xml:space="preserve">      重点实验室及相关设施</t>
  </si>
  <si>
    <t xml:space="preserve">    科学技术普及</t>
  </si>
  <si>
    <t xml:space="preserve">      重大科学工程</t>
  </si>
  <si>
    <t xml:space="preserve">      专项基础科研</t>
  </si>
  <si>
    <t xml:space="preserve">      科普活动</t>
  </si>
  <si>
    <t xml:space="preserve">      专项技术基础</t>
  </si>
  <si>
    <t xml:space="preserve">      青少年科技活动</t>
  </si>
  <si>
    <t xml:space="preserve">      其他基础研究支出</t>
  </si>
  <si>
    <t xml:space="preserve">      学术交流活动</t>
  </si>
  <si>
    <t xml:space="preserve">    应用研究</t>
  </si>
  <si>
    <t xml:space="preserve">      科技馆站</t>
  </si>
  <si>
    <t xml:space="preserve">      其他科学技术普及支出</t>
  </si>
  <si>
    <t xml:space="preserve">      社会公益研究</t>
  </si>
  <si>
    <t xml:space="preserve">    科技交流与合作</t>
  </si>
  <si>
    <t xml:space="preserve">      高技术研究</t>
  </si>
  <si>
    <t xml:space="preserve">      国际交流与合作</t>
  </si>
  <si>
    <t xml:space="preserve">      专项科研试制</t>
  </si>
  <si>
    <t xml:space="preserve">      重大科技合作项目</t>
  </si>
  <si>
    <t xml:space="preserve">      其他应用研究支出</t>
  </si>
  <si>
    <t xml:space="preserve">      其他科技交流与合作支出</t>
  </si>
  <si>
    <t xml:space="preserve">    技术研究与开发</t>
  </si>
  <si>
    <t xml:space="preserve">    科技重大专项</t>
  </si>
  <si>
    <t xml:space="preserve">    其他科学技术支出</t>
  </si>
  <si>
    <t xml:space="preserve">      应用技术研究与开发</t>
  </si>
  <si>
    <t xml:space="preserve">      科技奖励</t>
  </si>
  <si>
    <t xml:space="preserve">      产业技术研究与开发</t>
  </si>
  <si>
    <t xml:space="preserve">      核应急</t>
  </si>
  <si>
    <t xml:space="preserve">      科技成果转化与扩散</t>
  </si>
  <si>
    <t xml:space="preserve">      转制科研机构</t>
  </si>
  <si>
    <t xml:space="preserve">      其他技术研究与开发支出</t>
  </si>
  <si>
    <t xml:space="preserve">      其他科学技术支出</t>
  </si>
  <si>
    <t xml:space="preserve">    科技条件与服务</t>
  </si>
  <si>
    <t>七、文化体育与传媒支出</t>
  </si>
  <si>
    <t xml:space="preserve">    文化</t>
  </si>
  <si>
    <t xml:space="preserve">      体育训练</t>
  </si>
  <si>
    <t xml:space="preserve">      体育场馆</t>
  </si>
  <si>
    <t xml:space="preserve">      群众体育</t>
  </si>
  <si>
    <t xml:space="preserve">      图书馆</t>
  </si>
  <si>
    <t xml:space="preserve">      体育交流与合作</t>
  </si>
  <si>
    <t xml:space="preserve">      文化展示及纪念机构</t>
  </si>
  <si>
    <t xml:space="preserve">      其他体育支出</t>
  </si>
  <si>
    <t xml:space="preserve">      艺术表演场所</t>
  </si>
  <si>
    <t xml:space="preserve">    广播影视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</si>
  <si>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</si>
  <si>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</si>
  <si>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</si>
  <si>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</si>
  <si>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广播</t>
  </si>
  <si>
    <t xml:space="preserve">      文化创作与保护</t>
  </si>
  <si>
    <t xml:space="preserve">      电视</t>
  </si>
  <si>
    <t xml:space="preserve">      文化市场管理</t>
  </si>
  <si>
    <t xml:space="preserve">      电影</t>
  </si>
  <si>
    <t xml:space="preserve">      其他文化支出</t>
  </si>
  <si>
    <t xml:space="preserve">      其他广播影视支出</t>
  </si>
  <si>
    <t xml:space="preserve">    文物</t>
  </si>
  <si>
    <t xml:space="preserve">    新闻出版</t>
  </si>
  <si>
    <t xml:space="preserve">      文物保护</t>
  </si>
  <si>
    <t xml:space="preserve">      新闻通讯</t>
  </si>
  <si>
    <t xml:space="preserve">      博物馆</t>
  </si>
  <si>
    <t xml:space="preserve">      出版发行</t>
  </si>
  <si>
    <t xml:space="preserve">      历史名城与古迹</t>
  </si>
  <si>
    <t xml:space="preserve">      版权管理</t>
  </si>
  <si>
    <t xml:space="preserve">      其他文物支出</t>
  </si>
  <si>
    <t xml:space="preserve">      出版市场管理</t>
  </si>
  <si>
    <t xml:space="preserve">    体育</t>
  </si>
  <si>
    <t xml:space="preserve">      其他新闻出版支出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</si>
  <si>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</si>
  <si>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</si>
  <si>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</si>
  <si>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运动项目管理</t>
  </si>
  <si>
    <t xml:space="preserve">      其他文化体育与传媒支出</t>
  </si>
  <si>
    <t xml:space="preserve">      体育竞赛</t>
  </si>
  <si>
    <t>八、社会保障和就业</t>
  </si>
  <si>
    <t xml:space="preserve">    人力资源和社会保障管理事务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</si>
  <si>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</si>
  <si>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</si>
  <si>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</si>
  <si>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</si>
  <si>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综合业务管理</t>
  </si>
  <si>
    <t xml:space="preserve">      财政对城乡居民基本养老保险基金的补助</t>
  </si>
  <si>
    <t xml:space="preserve">      劳动保障监察</t>
  </si>
  <si>
    <t xml:space="preserve">      财政对其他社会保险基金的补助</t>
  </si>
  <si>
    <t xml:space="preserve">      就业管理事务</t>
  </si>
  <si>
    <t xml:space="preserve">    行政事业单位离退休</t>
  </si>
  <si>
    <t xml:space="preserve">      社会保险业务管理事务</t>
  </si>
  <si>
    <t xml:space="preserve">      归口管理的行政单位离退休</t>
  </si>
  <si>
    <t xml:space="preserve">      事业单位离退休</t>
  </si>
  <si>
    <t xml:space="preserve">      社会保险经办机构</t>
  </si>
  <si>
    <t xml:space="preserve">      离退休人员管理机构</t>
  </si>
  <si>
    <t xml:space="preserve">      劳动关系和维权</t>
  </si>
  <si>
    <t xml:space="preserve">      未归口管理的行政单位离退休</t>
  </si>
  <si>
    <t xml:space="preserve">      公共就业服务和职业技能鉴定机构</t>
  </si>
  <si>
    <t xml:space="preserve">      其他行政事业单位离退休支出</t>
  </si>
  <si>
    <t xml:space="preserve">      劳动人事争议调解仲裁</t>
  </si>
  <si>
    <t xml:space="preserve">    企业改革补助</t>
  </si>
  <si>
    <t xml:space="preserve">      其他人力资源和社会保障管理事务支出</t>
  </si>
  <si>
    <t xml:space="preserve">      企业关闭破产补助</t>
  </si>
  <si>
    <t xml:space="preserve">    民政管理事务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</si>
  <si>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</si>
  <si>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</si>
  <si>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</si>
  <si>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扶持公共就业服务</t>
  </si>
  <si>
    <t xml:space="preserve">      拥军优属</t>
  </si>
  <si>
    <t xml:space="preserve">      职业培训补贴</t>
  </si>
  <si>
    <t xml:space="preserve">      老龄事务</t>
  </si>
  <si>
    <t xml:space="preserve">      职业介绍补贴</t>
  </si>
  <si>
    <t xml:space="preserve">      民间组织管理</t>
  </si>
  <si>
    <t xml:space="preserve">      社会保险补贴</t>
  </si>
  <si>
    <t xml:space="preserve">      行政区划和地名管理</t>
  </si>
  <si>
    <t xml:space="preserve">      公益性岗位补贴</t>
  </si>
  <si>
    <t xml:space="preserve">      基层政权和社区建设</t>
  </si>
  <si>
    <t xml:space="preserve">      小额担保贷款贴息</t>
  </si>
  <si>
    <t xml:space="preserve">      部队供应</t>
  </si>
  <si>
    <t xml:space="preserve">      补充小额贷款担保基金</t>
  </si>
  <si>
    <t xml:space="preserve">      其他民政管理事务支出</t>
  </si>
  <si>
    <t xml:space="preserve">      职业技能鉴定补贴</t>
  </si>
  <si>
    <t xml:space="preserve">    财政对社会保险基金的补助</t>
  </si>
  <si>
    <t xml:space="preserve">      特定就业政策支出</t>
  </si>
  <si>
    <t xml:space="preserve">      财政对基本养老保险基金的补助</t>
  </si>
  <si>
    <t xml:space="preserve">      就业见习补贴</t>
  </si>
  <si>
    <t xml:space="preserve">      高技能人才培养补助</t>
  </si>
  <si>
    <t xml:space="preserve">      求职补贴</t>
  </si>
  <si>
    <t xml:space="preserve">      残疾人康复</t>
  </si>
  <si>
    <t xml:space="preserve">      其他就业补助支出</t>
  </si>
  <si>
    <t xml:space="preserve">      残疾人就业和扶贫</t>
  </si>
  <si>
    <t xml:space="preserve">    抚恤</t>
  </si>
  <si>
    <t xml:space="preserve">      残疾人体育</t>
  </si>
  <si>
    <t xml:space="preserve">      死亡抚恤</t>
  </si>
  <si>
    <t xml:space="preserve">      其他残疾人事业支出</t>
  </si>
  <si>
    <t xml:space="preserve">      伤残抚恤</t>
  </si>
  <si>
    <t xml:space="preserve">    自然灾害生活救助</t>
  </si>
  <si>
    <t xml:space="preserve">      在乡复员、退伍军人生活补助</t>
  </si>
  <si>
    <t xml:space="preserve">      中央自然灾害生活补助</t>
  </si>
  <si>
    <t xml:space="preserve">      优抚事业单位支出</t>
  </si>
  <si>
    <t xml:space="preserve">      地方自然灾害生活补助</t>
  </si>
  <si>
    <t xml:space="preserve">      义务兵优待</t>
  </si>
  <si>
    <t xml:space="preserve">      自然灾害灾后重建补助</t>
  </si>
  <si>
    <t xml:space="preserve">      农村籍退役士兵老年生活补助</t>
  </si>
  <si>
    <t xml:space="preserve">      其他自然灾害生活救助支出</t>
  </si>
  <si>
    <t xml:space="preserve">      其他优抚支出</t>
  </si>
  <si>
    <t xml:space="preserve">    红十字事业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</si>
  <si>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</si>
  <si>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</si>
  <si>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</si>
  <si>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</si>
  <si>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其他红十字事业支出</t>
  </si>
  <si>
    <t xml:space="preserve">      退役士兵管理教育</t>
  </si>
  <si>
    <t xml:space="preserve">    最低生活保障</t>
  </si>
  <si>
    <t xml:space="preserve">      其他退役安置支出</t>
  </si>
  <si>
    <t xml:space="preserve">      城市最低生活保障金支出</t>
  </si>
  <si>
    <t xml:space="preserve">    社会福利</t>
  </si>
  <si>
    <t xml:space="preserve">      农村最低生活保障金支出</t>
  </si>
  <si>
    <t xml:space="preserve">      儿童福利</t>
  </si>
  <si>
    <t xml:space="preserve">    临时救助</t>
  </si>
  <si>
    <t xml:space="preserve">      老年福利</t>
  </si>
  <si>
    <t xml:space="preserve">      临时救助支出</t>
  </si>
  <si>
    <t xml:space="preserve">      假肢矫形</t>
  </si>
  <si>
    <t xml:space="preserve">      流浪乞讨人员救助支出</t>
  </si>
  <si>
    <t xml:space="preserve">      殡葬</t>
  </si>
  <si>
    <t xml:space="preserve">    特困人员供养</t>
  </si>
  <si>
    <t xml:space="preserve">      社会福利事业单位</t>
  </si>
  <si>
    <t xml:space="preserve">      城市特困人员供养支出</t>
  </si>
  <si>
    <t xml:space="preserve">      其他社会福利支出</t>
  </si>
  <si>
    <t xml:space="preserve">      农村五保供养支出</t>
  </si>
  <si>
    <t xml:space="preserve">    残疾人事业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</si>
  <si>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</si>
  <si>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</si>
  <si>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</si>
  <si>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</si>
  <si>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其他基层医疗卫生机构支出</t>
  </si>
  <si>
    <t xml:space="preserve">      其他城市生活救助</t>
  </si>
  <si>
    <t xml:space="preserve">    公共卫生</t>
  </si>
  <si>
    <t xml:space="preserve">      其他农村生活救助</t>
  </si>
  <si>
    <t xml:space="preserve">      疾病预防控制机构</t>
  </si>
  <si>
    <t xml:space="preserve">    其他社会保障和就业支出</t>
  </si>
  <si>
    <t xml:space="preserve">      卫生监督机构</t>
  </si>
  <si>
    <t xml:space="preserve">      其他社会保障和就业支出</t>
  </si>
  <si>
    <t xml:space="preserve">      妇幼保健机构</t>
  </si>
  <si>
    <t>九、医疗卫生与计划生育支出</t>
  </si>
  <si>
    <t xml:space="preserve">      精神卫生机构</t>
  </si>
  <si>
    <t xml:space="preserve">    医疗卫生与计划生育管理事务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</si>
  <si>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</si>
  <si>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</si>
  <si>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</si>
  <si>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</si>
  <si>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其他医疗卫生与计划生育管理事务支出</t>
  </si>
  <si>
    <t xml:space="preserve">      重大公共卫生专项</t>
  </si>
  <si>
    <t xml:space="preserve">    公立医院</t>
  </si>
  <si>
    <t xml:space="preserve">      突发公共卫生事件应急处理</t>
  </si>
  <si>
    <t xml:space="preserve">      综合医院</t>
  </si>
  <si>
    <t xml:space="preserve">      其他公共卫生支出</t>
  </si>
  <si>
    <t xml:space="preserve">      中医（民族）医院</t>
  </si>
  <si>
    <t xml:space="preserve">    医疗保障</t>
  </si>
  <si>
    <t xml:space="preserve">      传染病医院</t>
  </si>
  <si>
    <t xml:space="preserve">      行政单位医疗</t>
  </si>
  <si>
    <t xml:space="preserve">      职业病防治医院</t>
  </si>
  <si>
    <t xml:space="preserve">      事业单位医疗</t>
  </si>
  <si>
    <t xml:space="preserve">      精神病医院</t>
  </si>
  <si>
    <t xml:space="preserve">      公务员医疗补助</t>
  </si>
  <si>
    <t xml:space="preserve">      妇产医院</t>
  </si>
  <si>
    <t xml:space="preserve">      优抚对象医疗补助</t>
  </si>
  <si>
    <t xml:space="preserve">      儿童医院</t>
  </si>
  <si>
    <t xml:space="preserve">      新型农村合作医疗</t>
  </si>
  <si>
    <t xml:space="preserve">      其他专科医院</t>
  </si>
  <si>
    <t xml:space="preserve">      城镇居民基本医疗保险</t>
  </si>
  <si>
    <t xml:space="preserve">      福利医院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</si>
  <si>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</si>
  <si>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t xml:space="preserve">      行业医院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</si>
  <si>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</si>
  <si>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  处理医疗欠费</t>
  </si>
  <si>
    <t xml:space="preserve">      其他医疗保障支出</t>
  </si>
  <si>
    <t xml:space="preserve">      其他公立医院支出</t>
  </si>
  <si>
    <t xml:space="preserve">    中医药</t>
  </si>
  <si>
    <t xml:space="preserve">    基层医疗卫生机构</t>
  </si>
  <si>
    <t xml:space="preserve">      中医（民族医）药专项</t>
  </si>
  <si>
    <t xml:space="preserve">      城市社区卫生机构</t>
  </si>
  <si>
    <t xml:space="preserve">      其他中医药支出</t>
  </si>
  <si>
    <t xml:space="preserve">      乡镇卫生院</t>
  </si>
  <si>
    <t xml:space="preserve">    计划生育事务</t>
  </si>
  <si>
    <t xml:space="preserve">      计划生育机构</t>
  </si>
  <si>
    <t xml:space="preserve">      核与辐射安全监督</t>
  </si>
  <si>
    <t xml:space="preserve">      计划生育服务</t>
  </si>
  <si>
    <t xml:space="preserve">      其他环境监测与监察支出</t>
  </si>
  <si>
    <t xml:space="preserve">      其他计划生育事务支出</t>
  </si>
  <si>
    <t xml:space="preserve">    污染防治</t>
  </si>
  <si>
    <t xml:space="preserve">    食品和药品监督管理事务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</si>
  <si>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</si>
  <si>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</si>
  <si>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</si>
  <si>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</si>
  <si>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药品事务</t>
  </si>
  <si>
    <t xml:space="preserve">      放射源和放射性废物监管</t>
  </si>
  <si>
    <t xml:space="preserve">      化妆品事务</t>
  </si>
  <si>
    <t xml:space="preserve">      辐射</t>
  </si>
  <si>
    <t xml:space="preserve">      医疗器械事务</t>
  </si>
  <si>
    <t xml:space="preserve">      排污费安排的支出</t>
  </si>
  <si>
    <t xml:space="preserve">      食品安全事务</t>
  </si>
  <si>
    <t xml:space="preserve">      其他污染防治支出</t>
  </si>
  <si>
    <t xml:space="preserve">    自然生态保护</t>
  </si>
  <si>
    <t xml:space="preserve">      其他食品和药品监督管理事务支出</t>
  </si>
  <si>
    <t xml:space="preserve">      生态保护</t>
  </si>
  <si>
    <t xml:space="preserve">    其他医疗卫生与计划生育支出</t>
  </si>
  <si>
    <t xml:space="preserve">      农村环境保护</t>
  </si>
  <si>
    <t xml:space="preserve">      其他医疗卫生与计划生育支出</t>
  </si>
  <si>
    <t xml:space="preserve">      自然保护区</t>
  </si>
  <si>
    <t>十、节能环保支出</t>
  </si>
  <si>
    <t xml:space="preserve">      生物及物种资源保护</t>
  </si>
  <si>
    <t xml:space="preserve">    环境保护管理事务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</si>
  <si>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</si>
  <si>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</si>
  <si>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</si>
  <si>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</si>
  <si>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环境保护宣传</t>
  </si>
  <si>
    <t xml:space="preserve">      政策性社会性支出补助</t>
  </si>
  <si>
    <t xml:space="preserve">      环境保护法规、规划及标准</t>
  </si>
  <si>
    <t xml:space="preserve">      天然林保护工程建设</t>
  </si>
  <si>
    <t xml:space="preserve">      环境国际合作及履约</t>
  </si>
  <si>
    <t xml:space="preserve">      其他天然林保护支出</t>
  </si>
  <si>
    <t xml:space="preserve">      环境保护行政许可</t>
  </si>
  <si>
    <t xml:space="preserve">    退耕还林</t>
  </si>
  <si>
    <t xml:space="preserve">      其他环境保护管理事务支出</t>
  </si>
  <si>
    <t xml:space="preserve">      退耕现金</t>
  </si>
  <si>
    <t xml:space="preserve">    环境监测与监察</t>
  </si>
  <si>
    <t xml:space="preserve">      退耕还林粮食折现补贴</t>
  </si>
  <si>
    <t xml:space="preserve">      建设项目环评审查与监督</t>
  </si>
  <si>
    <t xml:space="preserve">      退耕还林粮食费用补贴</t>
  </si>
  <si>
    <t xml:space="preserve">      退耕还林工程建设</t>
  </si>
  <si>
    <t xml:space="preserve">      石油储备发展管理</t>
  </si>
  <si>
    <t xml:space="preserve">      其他退耕还林支出</t>
  </si>
  <si>
    <t xml:space="preserve">      能源调查</t>
  </si>
  <si>
    <t xml:space="preserve">    风沙荒漠治理</t>
  </si>
  <si>
    <t xml:space="preserve">      京津风沙源治理工程建设</t>
  </si>
  <si>
    <t xml:space="preserve">      三峡库区移民专项支出</t>
  </si>
  <si>
    <t xml:space="preserve">      其他风沙荒漠治理支出</t>
  </si>
  <si>
    <t xml:space="preserve">      农村电网建设</t>
  </si>
  <si>
    <t xml:space="preserve">    退牧还草</t>
  </si>
  <si>
    <t xml:space="preserve">      退牧还草工程建设</t>
  </si>
  <si>
    <t xml:space="preserve">      其他能源管理事务支出</t>
  </si>
  <si>
    <t xml:space="preserve">      其他退牧还草支出</t>
  </si>
  <si>
    <t xml:space="preserve">    江河湖库流域治理与保护</t>
  </si>
  <si>
    <t xml:space="preserve">    已垦草原退耕还草</t>
  </si>
  <si>
    <t xml:space="preserve">      水源地建设与保护</t>
  </si>
  <si>
    <t xml:space="preserve">    能源节约利用</t>
  </si>
  <si>
    <t xml:space="preserve">      河流治理与保护</t>
  </si>
  <si>
    <t xml:space="preserve">    污染减排</t>
  </si>
  <si>
    <t xml:space="preserve">      湖库生态环境保护</t>
  </si>
  <si>
    <t xml:space="preserve">      环境监测与信息</t>
  </si>
  <si>
    <t xml:space="preserve">      地下水修复与保护</t>
  </si>
  <si>
    <t xml:space="preserve">      环境执法监察</t>
  </si>
  <si>
    <t xml:space="preserve">      其他江河湖库流域治理与保护</t>
  </si>
  <si>
    <t xml:space="preserve">      减排专项支出</t>
  </si>
  <si>
    <t xml:space="preserve">    其他节能环保支出</t>
  </si>
  <si>
    <t xml:space="preserve">      清洁生产专项支出</t>
  </si>
  <si>
    <t>十一、城乡社区支出</t>
  </si>
  <si>
    <t xml:space="preserve">      其他污染减排支出</t>
  </si>
  <si>
    <t xml:space="preserve">      城乡社区管理事务</t>
  </si>
  <si>
    <t xml:space="preserve">    可再生能源</t>
  </si>
  <si>
    <t xml:space="preserve">        行政运行</t>
  </si>
  <si>
    <t xml:space="preserve">    循环经济</t>
  </si>
  <si>
    <t xml:space="preserve">        一般行政管理事务</t>
  </si>
  <si>
    <t xml:space="preserve">    能源管理事务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</si>
  <si>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</si>
  <si>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</si>
  <si>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</si>
  <si>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</si>
  <si>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能源预测预警</t>
  </si>
  <si>
    <t xml:space="preserve">        市政公用行业市场监管</t>
  </si>
  <si>
    <t xml:space="preserve">      能源战略规划与实施</t>
  </si>
  <si>
    <t xml:space="preserve">        国家重点风景区规划与保护</t>
  </si>
  <si>
    <t xml:space="preserve">      能源科技装备</t>
  </si>
  <si>
    <t xml:space="preserve">        住宅建设与房地产市场监管</t>
  </si>
  <si>
    <t xml:space="preserve">      能源行业管理</t>
  </si>
  <si>
    <t xml:space="preserve">        执业资格注册、资质审查</t>
  </si>
  <si>
    <t xml:space="preserve">      能源管理</t>
  </si>
  <si>
    <t xml:space="preserve">        其他城乡社区管理事务支出</t>
  </si>
  <si>
    <t xml:space="preserve">      城乡社区规划与管理</t>
  </si>
  <si>
    <t xml:space="preserve">        农产品加工与促销</t>
  </si>
  <si>
    <t xml:space="preserve">      城乡社区公共设施</t>
  </si>
  <si>
    <t xml:space="preserve">        农村公益事业</t>
  </si>
  <si>
    <t xml:space="preserve">        小城镇基础设施建设</t>
  </si>
  <si>
    <t xml:space="preserve">        综合财力补助</t>
  </si>
  <si>
    <t xml:space="preserve">        其他城乡社区公共设施支出</t>
  </si>
  <si>
    <t xml:space="preserve">        农业资源保护修复与利用</t>
  </si>
  <si>
    <t xml:space="preserve">      城乡社区环境卫生</t>
  </si>
  <si>
    <t xml:space="preserve">        农村道路建设</t>
  </si>
  <si>
    <t xml:space="preserve">      建设市场管理与监督</t>
  </si>
  <si>
    <t xml:space="preserve">        农资综合补贴</t>
  </si>
  <si>
    <t xml:space="preserve">      其他城乡社区支出</t>
  </si>
  <si>
    <t xml:space="preserve">        石油价格改革对渔业的补贴</t>
  </si>
  <si>
    <t>十二、农林水支出</t>
  </si>
  <si>
    <t xml:space="preserve">        对高校毕业生到基层任职补助</t>
  </si>
  <si>
    <t xml:space="preserve">      农业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</si>
  <si>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</si>
  <si>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</si>
  <si>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</si>
  <si>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事业运行</t>
  </si>
  <si>
    <t xml:space="preserve">        农垦运行</t>
  </si>
  <si>
    <t xml:space="preserve">        科技转化与推广服务</t>
  </si>
  <si>
    <t xml:space="preserve">        林业事业机构</t>
  </si>
  <si>
    <t xml:space="preserve">        病虫害控制</t>
  </si>
  <si>
    <t xml:space="preserve">        森林培育</t>
  </si>
  <si>
    <t xml:space="preserve">        农产品质量安全</t>
  </si>
  <si>
    <t xml:space="preserve">        林业技术推广</t>
  </si>
  <si>
    <t xml:space="preserve">        执法监管</t>
  </si>
  <si>
    <t xml:space="preserve">        森林资源管理</t>
  </si>
  <si>
    <t xml:space="preserve">        统计监测与信息服务</t>
  </si>
  <si>
    <t xml:space="preserve">        森林资源监测</t>
  </si>
  <si>
    <t xml:space="preserve">        农业行业业务管理</t>
  </si>
  <si>
    <t xml:space="preserve">        森林生态效益补偿</t>
  </si>
  <si>
    <t xml:space="preserve">        对外交流与合作</t>
  </si>
  <si>
    <t xml:space="preserve">        林业自然保护区</t>
  </si>
  <si>
    <t xml:space="preserve">        防灾救灾</t>
  </si>
  <si>
    <t xml:space="preserve">        动植物保护</t>
  </si>
  <si>
    <t xml:space="preserve">        稳定农民收入补贴</t>
  </si>
  <si>
    <t xml:space="preserve">        湿地保护</t>
  </si>
  <si>
    <t xml:space="preserve">        农业结构调整补贴</t>
  </si>
  <si>
    <t xml:space="preserve">        林业执法与监督</t>
  </si>
  <si>
    <t xml:space="preserve">        农业生产资料与技术补贴</t>
  </si>
  <si>
    <t xml:space="preserve">        林业检疫检测</t>
  </si>
  <si>
    <t xml:space="preserve">        农业生产保险补贴</t>
  </si>
  <si>
    <t xml:space="preserve">        防沙治沙</t>
  </si>
  <si>
    <t xml:space="preserve">        农业组织化与产业化经营</t>
  </si>
  <si>
    <t xml:space="preserve">        林业质量安全</t>
  </si>
  <si>
    <t xml:space="preserve">        林业工程与项目管理</t>
  </si>
  <si>
    <t xml:space="preserve">        抗旱</t>
  </si>
  <si>
    <t xml:space="preserve">        林业对外合作与交流</t>
  </si>
  <si>
    <t xml:space="preserve">        农田水利</t>
  </si>
  <si>
    <t xml:space="preserve">        林业产业化</t>
  </si>
  <si>
    <t xml:space="preserve">        水利技术推广</t>
  </si>
  <si>
    <t xml:space="preserve">        信息管理</t>
  </si>
  <si>
    <t xml:space="preserve">        国际河流治理与管理</t>
  </si>
  <si>
    <t xml:space="preserve">        林业政策制定与宣传</t>
  </si>
  <si>
    <t xml:space="preserve">        大中型水库移民后期扶持专项支出</t>
  </si>
  <si>
    <t xml:space="preserve">        林业资金审计稽查</t>
  </si>
  <si>
    <t xml:space="preserve">        水利安全监督</t>
  </si>
  <si>
    <t xml:space="preserve">        林区公共支出</t>
  </si>
  <si>
    <t xml:space="preserve">        水资源费安排的支出</t>
  </si>
  <si>
    <t xml:space="preserve">        林业贷款贴息</t>
  </si>
  <si>
    <t xml:space="preserve">        砂石资源费支出</t>
  </si>
  <si>
    <t xml:space="preserve">        石油价格改革对林业的补贴</t>
  </si>
  <si>
    <t xml:space="preserve">        森林保险保费补贴</t>
  </si>
  <si>
    <t xml:space="preserve">        水利建设移民支出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</si>
  <si>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</si>
  <si>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农村人畜饮水</t>
  </si>
  <si>
    <t xml:space="preserve">        其他林业支出</t>
  </si>
  <si>
    <t xml:space="preserve">        其他水利支出</t>
  </si>
  <si>
    <t xml:space="preserve">      水利</t>
  </si>
  <si>
    <t xml:space="preserve">      南水北调</t>
  </si>
  <si>
    <t xml:space="preserve">        水利行业业务管理</t>
  </si>
  <si>
    <t xml:space="preserve">        南水北调工程建设</t>
  </si>
  <si>
    <t xml:space="preserve">        水利工程建设</t>
  </si>
  <si>
    <t xml:space="preserve">        政策研究与信息管理</t>
  </si>
  <si>
    <t xml:space="preserve">        水利工程运行与维护</t>
  </si>
  <si>
    <t xml:space="preserve">        工程稽查</t>
  </si>
  <si>
    <t xml:space="preserve">        长江黄河等流域管理</t>
  </si>
  <si>
    <t xml:space="preserve">        前期工作</t>
  </si>
  <si>
    <t xml:space="preserve">        水利前期工作</t>
  </si>
  <si>
    <t xml:space="preserve">        南水北调技术推广</t>
  </si>
  <si>
    <t xml:space="preserve">        水利执法监督</t>
  </si>
  <si>
    <t xml:space="preserve">        环境、移民及水资源管理与保护</t>
  </si>
  <si>
    <t xml:space="preserve">        水土保持</t>
  </si>
  <si>
    <t xml:space="preserve">        其他南水北调支出</t>
  </si>
  <si>
    <t xml:space="preserve">        水资源节约管理与保护</t>
  </si>
  <si>
    <t xml:space="preserve">      扶贫</t>
  </si>
  <si>
    <t xml:space="preserve">        水质监测</t>
  </si>
  <si>
    <t xml:space="preserve">        水文测报</t>
  </si>
  <si>
    <t xml:space="preserve">        防汛</t>
  </si>
  <si>
    <t xml:space="preserve">        农村基础设施建设</t>
  </si>
  <si>
    <t xml:space="preserve">        其他目标价格补贴</t>
  </si>
  <si>
    <t xml:space="preserve">        生产发展</t>
  </si>
  <si>
    <t xml:space="preserve">      其他农林水事务支出</t>
  </si>
  <si>
    <t xml:space="preserve">        社会发展</t>
  </si>
  <si>
    <t xml:space="preserve">        化解其他公益性乡村债务支出</t>
  </si>
  <si>
    <t xml:space="preserve">        扶贫贷款奖补和贴息</t>
  </si>
  <si>
    <t xml:space="preserve">        其他农林水事务支出</t>
  </si>
  <si>
    <t xml:space="preserve">       “三西”农业建设专项补助</t>
  </si>
  <si>
    <t>十三、交通运输支出</t>
  </si>
  <si>
    <t xml:space="preserve">        扶贫事业机构</t>
  </si>
  <si>
    <t xml:space="preserve">      公路水路运输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</si>
  <si>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</si>
  <si>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</si>
  <si>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</si>
  <si>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</si>
  <si>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公路新建</t>
  </si>
  <si>
    <t xml:space="preserve">        产业化经营</t>
  </si>
  <si>
    <t xml:space="preserve">        公路改建</t>
  </si>
  <si>
    <t xml:space="preserve">        科技示范</t>
  </si>
  <si>
    <t xml:space="preserve">        公路养护</t>
  </si>
  <si>
    <t xml:space="preserve">        其他农业综合开发支出</t>
  </si>
  <si>
    <t xml:space="preserve">        特大型桥梁建设</t>
  </si>
  <si>
    <t xml:space="preserve">      农村综合改革</t>
  </si>
  <si>
    <t xml:space="preserve">        公路路政管理</t>
  </si>
  <si>
    <t xml:space="preserve">        对村级一事一议的补助</t>
  </si>
  <si>
    <t xml:space="preserve">        公路和运输信息化建设</t>
  </si>
  <si>
    <t xml:space="preserve">        国有农场办社会职能改革补助</t>
  </si>
  <si>
    <t xml:space="preserve">        公路和运输安全</t>
  </si>
  <si>
    <t xml:space="preserve">        对村民委员会和村党支部的补助</t>
  </si>
  <si>
    <t xml:space="preserve">        公路还贷专项</t>
  </si>
  <si>
    <t xml:space="preserve">        对村集体经济组织的补助</t>
  </si>
  <si>
    <t xml:space="preserve">        公路运输管理</t>
  </si>
  <si>
    <t xml:space="preserve">        农村综合改革示范试点补助</t>
  </si>
  <si>
    <t xml:space="preserve">        公路客货运站（场）建设</t>
  </si>
  <si>
    <t xml:space="preserve">        其他农村综合改革支出</t>
  </si>
  <si>
    <t xml:space="preserve">        公路和运输技术标准化建设</t>
  </si>
  <si>
    <r>
      <t xml:space="preserve"> </t>
    </r>
    <r>
      <rPr>
        <sz val="11"/>
        <rFont val="宋体"/>
        <family val="0"/>
      </rPr>
      <t xml:space="preserve">     促进金融支农支出</t>
    </r>
  </si>
  <si>
    <t xml:space="preserve">        港口设施</t>
  </si>
  <si>
    <r>
      <t xml:space="preserve"> </t>
    </r>
    <r>
      <rPr>
        <sz val="11"/>
        <rFont val="宋体"/>
        <family val="0"/>
      </rPr>
      <t xml:space="preserve">       支持农村金融机构</t>
    </r>
  </si>
  <si>
    <t xml:space="preserve">        航道维护</t>
  </si>
  <si>
    <r>
      <t xml:space="preserve"> </t>
    </r>
    <r>
      <rPr>
        <sz val="11"/>
        <rFont val="宋体"/>
        <family val="0"/>
      </rPr>
      <t xml:space="preserve">       涉农贷款增量奖励</t>
    </r>
  </si>
  <si>
    <t xml:space="preserve">        安全通信</t>
  </si>
  <si>
    <r>
      <t xml:space="preserve"> </t>
    </r>
    <r>
      <rPr>
        <sz val="11"/>
        <rFont val="宋体"/>
        <family val="0"/>
      </rPr>
      <t xml:space="preserve">       其他金融支农支持</t>
    </r>
  </si>
  <si>
    <t xml:space="preserve">        三峡库区通航管理</t>
  </si>
  <si>
    <t xml:space="preserve">      目标价格补贴</t>
  </si>
  <si>
    <t xml:space="preserve">        航务管理</t>
  </si>
  <si>
    <t xml:space="preserve">        棉花目标价格补贴</t>
  </si>
  <si>
    <t xml:space="preserve">        船舶检验</t>
  </si>
  <si>
    <t xml:space="preserve">        大豆目标价格补贴</t>
  </si>
  <si>
    <t xml:space="preserve">        救助打捞</t>
  </si>
  <si>
    <t xml:space="preserve">        内河运输</t>
  </si>
  <si>
    <t xml:space="preserve">        其他民用航空运输支出</t>
  </si>
  <si>
    <t xml:space="preserve">        远洋运输</t>
  </si>
  <si>
    <t xml:space="preserve">      石油价格改革对交通运输的补贴</t>
  </si>
  <si>
    <t xml:space="preserve">        海事管理</t>
  </si>
  <si>
    <t xml:space="preserve">        对城市公交的补贴</t>
  </si>
  <si>
    <t xml:space="preserve">        航标事业发展支出</t>
  </si>
  <si>
    <t xml:space="preserve">        对农村道路客运的补贴</t>
  </si>
  <si>
    <t xml:space="preserve">        水路运输管理支出</t>
  </si>
  <si>
    <t xml:space="preserve">        对出租车的补贴</t>
  </si>
  <si>
    <t xml:space="preserve">        口岸建设</t>
  </si>
  <si>
    <t xml:space="preserve">        石油价格改革补贴其他支出</t>
  </si>
  <si>
    <t xml:space="preserve">        取消政府还贷二级公路收费专项支出</t>
  </si>
  <si>
    <t xml:space="preserve">      邮政业支出</t>
  </si>
  <si>
    <t xml:space="preserve">        其他公路水路运输支出</t>
  </si>
  <si>
    <t xml:space="preserve">      铁路运输</t>
  </si>
  <si>
    <t xml:space="preserve">        行业监管</t>
  </si>
  <si>
    <t xml:space="preserve">        邮政普遍服务与特殊服务</t>
  </si>
  <si>
    <t xml:space="preserve">        铁路路网建设</t>
  </si>
  <si>
    <t xml:space="preserve">        其他邮政业支出</t>
  </si>
  <si>
    <t xml:space="preserve">        铁路还贷专项</t>
  </si>
  <si>
    <t xml:space="preserve">      车辆购置税支出</t>
  </si>
  <si>
    <t xml:space="preserve">        铁路安全</t>
  </si>
  <si>
    <t xml:space="preserve">        车辆购置税用于公路等基础设施建设支出</t>
  </si>
  <si>
    <t xml:space="preserve">        铁路专项运输</t>
  </si>
  <si>
    <t xml:space="preserve">        车辆购置税用于农村公路建设支出</t>
  </si>
  <si>
    <t xml:space="preserve">        行业监管</t>
  </si>
  <si>
    <t xml:space="preserve">        车辆购置税用于老旧汽车报废更新补贴</t>
  </si>
  <si>
    <t xml:space="preserve">        其他铁路运输支出</t>
  </si>
  <si>
    <t xml:space="preserve">        车辆购置税其他支出</t>
  </si>
  <si>
    <t xml:space="preserve">      民用航空运输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</si>
  <si>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</si>
  <si>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</si>
  <si>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</si>
  <si>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</si>
  <si>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  机场建设</t>
  </si>
  <si>
    <t xml:space="preserve">      资源勘探开发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</si>
  <si>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</si>
  <si>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</si>
  <si>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</si>
  <si>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</si>
  <si>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</si>
  <si>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</si>
  <si>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</si>
  <si>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</si>
  <si>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</si>
  <si>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战备应急</t>
  </si>
  <si>
    <t xml:space="preserve">        其他资源勘探业支出</t>
  </si>
  <si>
    <t xml:space="preserve">        信息安全建设</t>
  </si>
  <si>
    <t xml:space="preserve">      制造业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</si>
  <si>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</si>
  <si>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</si>
  <si>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</si>
  <si>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</si>
  <si>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纺织业</t>
  </si>
  <si>
    <t xml:space="preserve">        电子专项工程</t>
  </si>
  <si>
    <t xml:space="preserve">        医药制造业</t>
  </si>
  <si>
    <t xml:space="preserve">        非金属矿物制品业</t>
  </si>
  <si>
    <t xml:space="preserve">        技术基础研究</t>
  </si>
  <si>
    <t xml:space="preserve">        通信设备、计算机及其他电子设备制造业</t>
  </si>
  <si>
    <t xml:space="preserve">        其他工业和信息产业监管支出</t>
  </si>
  <si>
    <t xml:space="preserve">        交通运输设备制造业</t>
  </si>
  <si>
    <t xml:space="preserve">      安全生产监管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</si>
  <si>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</si>
  <si>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</si>
  <si>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</si>
  <si>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</si>
  <si>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安全监管监察专项</t>
  </si>
  <si>
    <t xml:space="preserve">        黑色金属冶炼及压延加工业</t>
  </si>
  <si>
    <t xml:space="preserve">        应急救援支出</t>
  </si>
  <si>
    <t xml:space="preserve">        有色金属冶炼及压延加工业</t>
  </si>
  <si>
    <t xml:space="preserve">        煤炭安全</t>
  </si>
  <si>
    <t xml:space="preserve">        其他制造业支出</t>
  </si>
  <si>
    <t xml:space="preserve">        其他安全生产监管支出</t>
  </si>
  <si>
    <t xml:space="preserve">      建筑业</t>
  </si>
  <si>
    <t xml:space="preserve">      国有资产监管</t>
  </si>
  <si>
    <t xml:space="preserve">        其他建筑业支出</t>
  </si>
  <si>
    <t xml:space="preserve">        国有企业监事会专项</t>
  </si>
  <si>
    <t xml:space="preserve">      工业和信息产业监管</t>
  </si>
  <si>
    <t xml:space="preserve">        其他国有资产监管支出</t>
  </si>
  <si>
    <t xml:space="preserve">      支持中小企业发展和管理支出</t>
  </si>
  <si>
    <t xml:space="preserve">        旅游宣传</t>
  </si>
  <si>
    <t xml:space="preserve">        旅游行业业务管理</t>
  </si>
  <si>
    <t xml:space="preserve">        科技型中小企业技术创新基金</t>
  </si>
  <si>
    <t xml:space="preserve">        其他旅游业管理与服务支出</t>
  </si>
  <si>
    <t xml:space="preserve">        中小企业发展专项</t>
  </si>
  <si>
    <t xml:space="preserve">      涉外发展服务支出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</si>
  <si>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</si>
  <si>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</si>
  <si>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</si>
  <si>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</si>
  <si>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外商投资环境建设补助资金</t>
  </si>
  <si>
    <t xml:space="preserve">        技术改造支出</t>
  </si>
  <si>
    <t xml:space="preserve">        其他涉外发展服务支出</t>
  </si>
  <si>
    <t xml:space="preserve">        中药材扶持资金支出</t>
  </si>
  <si>
    <t xml:space="preserve">      其他商业服务业等支出</t>
  </si>
  <si>
    <t xml:space="preserve">        重点产业振兴和技术改造项目贷款贴息</t>
  </si>
  <si>
    <t xml:space="preserve">        服务业基础设施建设</t>
  </si>
  <si>
    <t xml:space="preserve">        其他资源勘探信息等支出</t>
  </si>
  <si>
    <t xml:space="preserve">        其他商业服务业等支出</t>
  </si>
  <si>
    <t>十五、商业服务业等支出</t>
  </si>
  <si>
    <t>十六、金融支出</t>
  </si>
  <si>
    <t xml:space="preserve">      商业流通事务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</si>
  <si>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</si>
  <si>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</si>
  <si>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</si>
  <si>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</si>
  <si>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 xml:space="preserve">        食品流通安全补贴</t>
  </si>
  <si>
    <t xml:space="preserve">      一般公共服务</t>
  </si>
  <si>
    <t xml:space="preserve">        市场监测及信息管理</t>
  </si>
  <si>
    <t xml:space="preserve">      教育</t>
  </si>
  <si>
    <t xml:space="preserve">        民贸企业补贴</t>
  </si>
  <si>
    <t xml:space="preserve">      文化体育与传媒</t>
  </si>
  <si>
    <t xml:space="preserve">        民贸民品贷款贴息</t>
  </si>
  <si>
    <t xml:space="preserve">      医疗卫生</t>
  </si>
  <si>
    <t xml:space="preserve">      节能环保</t>
  </si>
  <si>
    <t xml:space="preserve">        其他商业流通事务支出</t>
  </si>
  <si>
    <t xml:space="preserve">      旅游业管理与服务支出</t>
  </si>
  <si>
    <t xml:space="preserve">      交通运输</t>
  </si>
  <si>
    <t xml:space="preserve">      住房保障</t>
  </si>
  <si>
    <t xml:space="preserve">      其他支出</t>
  </si>
  <si>
    <t xml:space="preserve">        海域使用管理</t>
  </si>
  <si>
    <t>十八、国土海洋气象等支出</t>
  </si>
  <si>
    <t xml:space="preserve">        海洋环境保护与监测</t>
  </si>
  <si>
    <t xml:space="preserve">      国土资源事务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</si>
  <si>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</si>
  <si>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</si>
  <si>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</si>
  <si>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</si>
  <si>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国土资源规划及管理</t>
  </si>
  <si>
    <t xml:space="preserve">        海洋卫星</t>
  </si>
  <si>
    <t xml:space="preserve">        土地资源调查</t>
  </si>
  <si>
    <t xml:space="preserve">        极地考察</t>
  </si>
  <si>
    <t xml:space="preserve">        土地资源利用与保护</t>
  </si>
  <si>
    <t xml:space="preserve">        海洋矿产资源勘探研究</t>
  </si>
  <si>
    <t xml:space="preserve">        国土资源社会公益服务</t>
  </si>
  <si>
    <t xml:space="preserve">        海港航标维护</t>
  </si>
  <si>
    <t xml:space="preserve">        国土资源行业业务管理</t>
  </si>
  <si>
    <t xml:space="preserve">        海域使用金支出</t>
  </si>
  <si>
    <t xml:space="preserve">        国土资源调查</t>
  </si>
  <si>
    <t xml:space="preserve">        海水淡化</t>
  </si>
  <si>
    <t xml:space="preserve">        国土整治</t>
  </si>
  <si>
    <t xml:space="preserve">        海洋工程排污费支出</t>
  </si>
  <si>
    <t xml:space="preserve">        地质灾害防治</t>
  </si>
  <si>
    <t xml:space="preserve">        无居民海岛使用金支出</t>
  </si>
  <si>
    <t xml:space="preserve">        土地资源储备支出</t>
  </si>
  <si>
    <t xml:space="preserve">        地质及矿产资源调查</t>
  </si>
  <si>
    <t xml:space="preserve">        其他海洋管理事务支出</t>
  </si>
  <si>
    <t xml:space="preserve">        地质矿产资源利用与保护</t>
  </si>
  <si>
    <t xml:space="preserve">      测绘事务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</si>
  <si>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</si>
  <si>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</si>
  <si>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</si>
  <si>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</si>
  <si>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基础测绘</t>
  </si>
  <si>
    <t xml:space="preserve">        航空摄影</t>
  </si>
  <si>
    <t xml:space="preserve">        其他国土资源事务支出</t>
  </si>
  <si>
    <t xml:space="preserve">        测绘工程建设</t>
  </si>
  <si>
    <t xml:space="preserve">      海洋管理事务</t>
  </si>
  <si>
    <t xml:space="preserve">        其他测绘事务支出</t>
  </si>
  <si>
    <t xml:space="preserve">      地震事务</t>
  </si>
  <si>
    <t xml:space="preserve">      其他国土海洋气象等支出</t>
  </si>
  <si>
    <t>十九、住房保障支出</t>
  </si>
  <si>
    <t xml:space="preserve">        地震监测</t>
  </si>
  <si>
    <t xml:space="preserve">      保障性安居工程支出</t>
  </si>
  <si>
    <t xml:space="preserve">        地震预测预报</t>
  </si>
  <si>
    <t xml:space="preserve">        廉租住房</t>
  </si>
  <si>
    <t xml:space="preserve">        地震灾害预防</t>
  </si>
  <si>
    <t xml:space="preserve">        沉陷区治理</t>
  </si>
  <si>
    <t xml:space="preserve">        地震应急救援</t>
  </si>
  <si>
    <t xml:space="preserve">        棚户区改造</t>
  </si>
  <si>
    <r>
      <t xml:space="preserve"> </t>
    </r>
    <r>
      <rPr>
        <sz val="11"/>
        <rFont val="宋体"/>
        <family val="0"/>
      </rPr>
      <t xml:space="preserve">       地震环境探察</t>
    </r>
  </si>
  <si>
    <t xml:space="preserve">        少数民族地区游牧民定居工程</t>
  </si>
  <si>
    <r>
      <t xml:space="preserve"> </t>
    </r>
    <r>
      <rPr>
        <sz val="11"/>
        <rFont val="宋体"/>
        <family val="0"/>
      </rPr>
      <t xml:space="preserve">       防震减灾信息管理</t>
    </r>
  </si>
  <si>
    <t xml:space="preserve">        农村危房改造</t>
  </si>
  <si>
    <r>
      <t xml:space="preserve"> </t>
    </r>
    <r>
      <rPr>
        <sz val="11"/>
        <rFont val="宋体"/>
        <family val="0"/>
      </rPr>
      <t xml:space="preserve">       防震减灾基础管理</t>
    </r>
  </si>
  <si>
    <t xml:space="preserve">        公共租赁住房</t>
  </si>
  <si>
    <t xml:space="preserve">        地震事业机构</t>
  </si>
  <si>
    <t xml:space="preserve">        保障性住房租金补贴</t>
  </si>
  <si>
    <t xml:space="preserve">        其他地震事务支出</t>
  </si>
  <si>
    <t xml:space="preserve">        其他保障性安居工程支出</t>
  </si>
  <si>
    <t xml:space="preserve">      气象事务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</si>
  <si>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</si>
  <si>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</si>
  <si>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</si>
  <si>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</si>
  <si>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  气象事业机构</t>
  </si>
  <si>
    <t xml:space="preserve">      城乡社区住宅</t>
  </si>
  <si>
    <t xml:space="preserve">        气象技术研究应用</t>
  </si>
  <si>
    <t xml:space="preserve">        公有住房建设和维修改造支出</t>
  </si>
  <si>
    <t xml:space="preserve">        气象探测</t>
  </si>
  <si>
    <t xml:space="preserve">        其他城乡社区住宅支出</t>
  </si>
  <si>
    <t xml:space="preserve">        气象信息传输及管理</t>
  </si>
  <si>
    <t>二十、粮油物资储备支出</t>
  </si>
  <si>
    <t xml:space="preserve">        气象预报预测</t>
  </si>
  <si>
    <t xml:space="preserve">      粮油事务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</si>
  <si>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</si>
  <si>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</si>
  <si>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</si>
  <si>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</si>
  <si>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粮食财务与审计支出</t>
  </si>
  <si>
    <t xml:space="preserve">        气象法规与标准</t>
  </si>
  <si>
    <t xml:space="preserve">        粮食信息统计</t>
  </si>
  <si>
    <t xml:space="preserve">        气象资金审计稽查</t>
  </si>
  <si>
    <t xml:space="preserve">        粮食专项业务活动</t>
  </si>
  <si>
    <t xml:space="preserve">        其他气象事务支出</t>
  </si>
  <si>
    <t xml:space="preserve">        国家粮油差价补贴</t>
  </si>
  <si>
    <t xml:space="preserve">        粮食财务挂账利息补贴</t>
  </si>
  <si>
    <t xml:space="preserve">      粮油储备</t>
  </si>
  <si>
    <t xml:space="preserve">        粮食财务挂账消化款</t>
  </si>
  <si>
    <t xml:space="preserve">        储备粮油补贴支出</t>
  </si>
  <si>
    <t xml:space="preserve">        处理陈化粮补贴</t>
  </si>
  <si>
    <t xml:space="preserve">        储备粮油差价补贴</t>
  </si>
  <si>
    <t xml:space="preserve">        粮食风险基金</t>
  </si>
  <si>
    <t xml:space="preserve">        储备粮（油）库建设</t>
  </si>
  <si>
    <t xml:space="preserve">        粮油市场调控专项资金</t>
  </si>
  <si>
    <t xml:space="preserve">        最低收购价政策支出</t>
  </si>
  <si>
    <t xml:space="preserve">        其他粮油储备支出</t>
  </si>
  <si>
    <t xml:space="preserve">        其他粮油事务支出</t>
  </si>
  <si>
    <t xml:space="preserve">      重要商品储备</t>
  </si>
  <si>
    <t xml:space="preserve">      物资事务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</si>
  <si>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</si>
  <si>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</si>
  <si>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</si>
  <si>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</si>
  <si>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铁路专用线</t>
  </si>
  <si>
    <t xml:space="preserve">        农药储备</t>
  </si>
  <si>
    <t xml:space="preserve">        护库武警和民兵支出</t>
  </si>
  <si>
    <t xml:space="preserve">        边销茶储备</t>
  </si>
  <si>
    <t xml:space="preserve">        物资保管与保养</t>
  </si>
  <si>
    <t xml:space="preserve">        羊毛储备</t>
  </si>
  <si>
    <t xml:space="preserve">        专项贷款利息</t>
  </si>
  <si>
    <t xml:space="preserve">        医药储备</t>
  </si>
  <si>
    <t xml:space="preserve">        物资转移</t>
  </si>
  <si>
    <t xml:space="preserve">        食盐储备</t>
  </si>
  <si>
    <t xml:space="preserve">        物资轮换</t>
  </si>
  <si>
    <t xml:space="preserve">        战略物资储备</t>
  </si>
  <si>
    <t xml:space="preserve">        仓库建设</t>
  </si>
  <si>
    <t xml:space="preserve">        其他重要商品储备支出</t>
  </si>
  <si>
    <t xml:space="preserve">        仓库安防</t>
  </si>
  <si>
    <t>二十一、预备费</t>
  </si>
  <si>
    <t>二十二、国债还本付息支出</t>
  </si>
  <si>
    <t xml:space="preserve">        其他物资事务支出</t>
  </si>
  <si>
    <t xml:space="preserve">        地方向国外借款还本</t>
  </si>
  <si>
    <t xml:space="preserve">      能源储备</t>
  </si>
  <si>
    <t xml:space="preserve">        国内债务付息</t>
  </si>
  <si>
    <t xml:space="preserve">        石油储备支出</t>
  </si>
  <si>
    <t xml:space="preserve">        国外债务付息</t>
  </si>
  <si>
    <t xml:space="preserve">        国家留成油串换石油储备支出</t>
  </si>
  <si>
    <t xml:space="preserve">        国内外债务发行</t>
  </si>
  <si>
    <t xml:space="preserve">        天然铀能源储备</t>
  </si>
  <si>
    <t xml:space="preserve">        补充还贷准备金</t>
  </si>
  <si>
    <t xml:space="preserve">        煤炭储备</t>
  </si>
  <si>
    <t xml:space="preserve">        地方政府债券付息</t>
  </si>
  <si>
    <t xml:space="preserve">        其他能源储备</t>
  </si>
  <si>
    <t>二十三、其他支出</t>
  </si>
  <si>
    <t xml:space="preserve">        年初预留</t>
  </si>
  <si>
    <t xml:space="preserve">        其他支出</t>
  </si>
  <si>
    <t>支出合计</t>
  </si>
  <si>
    <t>上年预算数</t>
  </si>
  <si>
    <t>预算数为上年数%</t>
  </si>
  <si>
    <t>15年预算数</t>
  </si>
  <si>
    <t>表二</t>
  </si>
  <si>
    <t>2015年一般公共财政预算支出表</t>
  </si>
  <si>
    <t>单位：万元</t>
  </si>
  <si>
    <r>
      <t>项</t>
    </r>
    <r>
      <rPr>
        <b/>
        <sz val="12"/>
        <rFont val="宋体"/>
        <family val="0"/>
      </rPr>
      <t>目</t>
    </r>
  </si>
  <si>
    <t>上年预算数</t>
  </si>
  <si>
    <t>15年预算数</t>
  </si>
  <si>
    <t>预算数为上年数%</t>
  </si>
  <si>
    <t xml:space="preserve">      人大代表履职能力提升</t>
  </si>
  <si>
    <t xml:space="preserve">      应对气象变化管理事务</t>
  </si>
  <si>
    <t xml:space="preserve">      公务员履职能力提升</t>
  </si>
  <si>
    <r>
      <t xml:space="preserve"> </t>
    </r>
    <r>
      <rPr>
        <sz val="11"/>
        <rFont val="宋体"/>
        <family val="0"/>
      </rPr>
      <t xml:space="preserve">     公务员综合管理</t>
    </r>
  </si>
  <si>
    <t>二、外交支出</t>
  </si>
  <si>
    <t>三、国防支出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</si>
  <si>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</si>
  <si>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</si>
  <si>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>四、公共安全支出</t>
  </si>
  <si>
    <t xml:space="preserve">      海警</t>
  </si>
  <si>
    <t xml:space="preserve">      强制隔离戒毒人员生活</t>
  </si>
  <si>
    <t xml:space="preserve">      强制隔离戒毒人员教育</t>
  </si>
  <si>
    <t xml:space="preserve">      其他强制隔离戒毒支出</t>
  </si>
  <si>
    <t>五、教育支出</t>
  </si>
  <si>
    <t xml:space="preserve">    强制隔离戒毒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</si>
  <si>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</si>
  <si>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进修及培训</t>
  </si>
  <si>
    <t xml:space="preserve">      培训支出</t>
  </si>
  <si>
    <t xml:space="preserve">      退役士兵能力提升</t>
  </si>
  <si>
    <t xml:space="preserve">      其他进修及培训</t>
  </si>
  <si>
    <t>六、科学技术支出</t>
  </si>
  <si>
    <t>七、文化体育与传媒支出</t>
  </si>
  <si>
    <t xml:space="preserve">      文化产业发展专项支出</t>
  </si>
  <si>
    <t xml:space="preserve">      财政对城乡居民基本养老保险基金的补助</t>
  </si>
  <si>
    <t xml:space="preserve">      求职补贴</t>
  </si>
  <si>
    <t xml:space="preserve">      退役士兵管理教育</t>
  </si>
  <si>
    <t xml:space="preserve">    最低生活保障</t>
  </si>
  <si>
    <t xml:space="preserve">      城市最低生活保障金支出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</si>
  <si>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</si>
  <si>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</si>
  <si>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</si>
  <si>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</si>
  <si>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</si>
  <si>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</si>
  <si>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</si>
  <si>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</si>
  <si>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</si>
  <si>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</si>
  <si>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</si>
  <si>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</si>
  <si>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</si>
  <si>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</si>
  <si>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</si>
  <si>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</si>
  <si>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</si>
  <si>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</si>
  <si>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</si>
  <si>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</si>
  <si>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</si>
  <si>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</si>
  <si>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  三峡库区移民专项支出</t>
  </si>
  <si>
    <t xml:space="preserve">      农村电网建设</t>
  </si>
  <si>
    <t xml:space="preserve">    江河湖库流域治理与保护</t>
  </si>
  <si>
    <t xml:space="preserve">      水源地建设与保护</t>
  </si>
  <si>
    <t xml:space="preserve">      河流治理与保护</t>
  </si>
  <si>
    <t xml:space="preserve">      湖库生态环境保护</t>
  </si>
  <si>
    <t xml:space="preserve">      地下水修复与保护</t>
  </si>
  <si>
    <t xml:space="preserve">      其他江河湖库流域治理与保护</t>
  </si>
  <si>
    <t>十一、城乡社区支出</t>
  </si>
  <si>
    <t xml:space="preserve">    循环经济</t>
  </si>
  <si>
    <t xml:space="preserve">        农业资源保护修复与利用</t>
  </si>
  <si>
    <t xml:space="preserve">      其他城乡社区支出</t>
  </si>
  <si>
    <t>十二、农林水支出</t>
  </si>
  <si>
    <t xml:space="preserve">        科技转化与推广服务</t>
  </si>
  <si>
    <t xml:space="preserve">        防灾救灾</t>
  </si>
  <si>
    <t xml:space="preserve">        水利技术推广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</si>
  <si>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</si>
  <si>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南水北调技术推广</t>
  </si>
  <si>
    <t xml:space="preserve">        其他目标价格补贴</t>
  </si>
  <si>
    <t>十三、交通运输支出</t>
  </si>
  <si>
    <t xml:space="preserve">        国有农场办社会职能改革补助</t>
  </si>
  <si>
    <r>
      <t xml:space="preserve"> </t>
    </r>
    <r>
      <rPr>
        <sz val="11"/>
        <rFont val="宋体"/>
        <family val="0"/>
      </rPr>
      <t xml:space="preserve">     促进金融支农支出</t>
    </r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</si>
  <si>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</si>
  <si>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</si>
  <si>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r>
      <t xml:space="preserve"> </t>
    </r>
    <r>
      <rPr>
        <sz val="11"/>
        <rFont val="宋体"/>
        <family val="0"/>
      </rPr>
      <t xml:space="preserve">       其他金融支农支持</t>
    </r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</si>
  <si>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</si>
  <si>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</si>
  <si>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</si>
  <si>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行业监管</t>
  </si>
  <si>
    <t xml:space="preserve">        车辆购置税用于老旧汽车报废更新补贴</t>
  </si>
  <si>
    <t>十四、资源勘探信息等支出</t>
  </si>
  <si>
    <t xml:space="preserve">      资源勘探开发</t>
  </si>
  <si>
    <t xml:space="preserve">      工业和信息产业监管</t>
  </si>
  <si>
    <t xml:space="preserve">      其他资源勘探信息等支出</t>
  </si>
  <si>
    <t xml:space="preserve">      其他商业服务业等支出</t>
  </si>
  <si>
    <t xml:space="preserve">        其他资源勘探信息等支出</t>
  </si>
  <si>
    <t xml:space="preserve">        其他商业服务业等支出</t>
  </si>
  <si>
    <t>十五、商业服务业等支出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</si>
  <si>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</si>
  <si>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</si>
  <si>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</si>
  <si>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</si>
  <si>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</si>
  <si>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 xml:space="preserve">        民贸企业补贴</t>
  </si>
  <si>
    <t xml:space="preserve">        民贸民品贷款贴息</t>
  </si>
  <si>
    <t>十八、国土海洋气象等支出</t>
  </si>
  <si>
    <t xml:space="preserve">      其他国土海洋气象等支出</t>
  </si>
  <si>
    <t>十九、住房保障支出</t>
  </si>
  <si>
    <t xml:space="preserve">        地震监测</t>
  </si>
  <si>
    <t xml:space="preserve">        地震预测预报</t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</si>
  <si>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</si>
  <si>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</si>
  <si>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</si>
  <si>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 xml:space="preserve">        气象技术研究应用</t>
  </si>
  <si>
    <t>二十、粮油物资储备支出</t>
  </si>
  <si>
    <t xml:space="preserve">        气象基础设施建设与维修</t>
  </si>
  <si>
    <t>二十一、预备费</t>
  </si>
  <si>
    <t>二十二、国债还本付息支出</t>
  </si>
  <si>
    <t xml:space="preserve">        石油储备支出</t>
  </si>
  <si>
    <t>二十三、其他支出</t>
  </si>
  <si>
    <t>支出合计</t>
  </si>
  <si>
    <t>2015年一般公共财政预算支出表</t>
  </si>
  <si>
    <t>单位：万元</t>
  </si>
  <si>
    <r>
      <t>项</t>
    </r>
    <r>
      <rPr>
        <b/>
        <sz val="12"/>
        <rFont val="宋体"/>
        <family val="0"/>
      </rPr>
      <t>目</t>
    </r>
  </si>
  <si>
    <t xml:space="preserve">      人大代表履职能力提升</t>
  </si>
  <si>
    <t xml:space="preserve">      应对气象变化管理事务</t>
  </si>
  <si>
    <t xml:space="preserve">      公务员履职能力提升</t>
  </si>
  <si>
    <r>
      <t xml:space="preserve"> </t>
    </r>
    <r>
      <rPr>
        <sz val="11"/>
        <rFont val="宋体"/>
        <family val="0"/>
      </rPr>
      <t xml:space="preserve">     公务员综合管理</t>
    </r>
  </si>
  <si>
    <t>二、外交支出</t>
  </si>
  <si>
    <t>三、国防支出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</si>
  <si>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</si>
  <si>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</si>
  <si>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>四、公共安全支出</t>
  </si>
  <si>
    <t xml:space="preserve">      海警</t>
  </si>
  <si>
    <t xml:space="preserve">      强制隔离戒毒人员生活</t>
  </si>
  <si>
    <t xml:space="preserve">      强制隔离戒毒人员教育</t>
  </si>
  <si>
    <t xml:space="preserve">      其他强制隔离戒毒支出</t>
  </si>
  <si>
    <t>五、教育支出</t>
  </si>
  <si>
    <t xml:space="preserve">    强制隔离戒毒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</si>
  <si>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</si>
  <si>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进修及培训</t>
  </si>
  <si>
    <t xml:space="preserve">      培训支出</t>
  </si>
  <si>
    <t xml:space="preserve">      退役士兵能力提升</t>
  </si>
  <si>
    <t xml:space="preserve">      其他进修及培训</t>
  </si>
  <si>
    <t>六、科学技术支出</t>
  </si>
  <si>
    <t>七、文化体育与传媒支出</t>
  </si>
  <si>
    <t xml:space="preserve">      文化产业发展专项支出</t>
  </si>
  <si>
    <t xml:space="preserve">      财政对城乡居民基本养老保险基金的补助</t>
  </si>
  <si>
    <t xml:space="preserve">      求职补贴</t>
  </si>
  <si>
    <t xml:space="preserve">      退役士兵管理教育</t>
  </si>
  <si>
    <t xml:space="preserve">    最低生活保障</t>
  </si>
  <si>
    <t xml:space="preserve">      城市最低生活保障金支出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</si>
  <si>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</si>
  <si>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</si>
  <si>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</si>
  <si>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</si>
  <si>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</si>
  <si>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</si>
  <si>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</si>
  <si>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</si>
  <si>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</si>
  <si>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</si>
  <si>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</si>
  <si>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</si>
  <si>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</si>
  <si>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</si>
  <si>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</si>
  <si>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</si>
  <si>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</si>
  <si>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</si>
  <si>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</si>
  <si>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</si>
  <si>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</si>
  <si>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</si>
  <si>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  三峡库区移民专项支出</t>
  </si>
  <si>
    <t xml:space="preserve">      农村电网建设</t>
  </si>
  <si>
    <t xml:space="preserve">    江河湖库流域治理与保护</t>
  </si>
  <si>
    <t xml:space="preserve">      水源地建设与保护</t>
  </si>
  <si>
    <t xml:space="preserve">      河流治理与保护</t>
  </si>
  <si>
    <t xml:space="preserve">      湖库生态环境保护</t>
  </si>
  <si>
    <t xml:space="preserve">      地下水修复与保护</t>
  </si>
  <si>
    <t xml:space="preserve">      其他江河湖库流域治理与保护</t>
  </si>
  <si>
    <t>十一、城乡社区支出</t>
  </si>
  <si>
    <t xml:space="preserve">    循环经济</t>
  </si>
  <si>
    <t xml:space="preserve">        农业资源保护修复与利用</t>
  </si>
  <si>
    <t xml:space="preserve">      其他城乡社区支出</t>
  </si>
  <si>
    <t>十二、农林水支出</t>
  </si>
  <si>
    <t xml:space="preserve">        科技转化与推广服务</t>
  </si>
  <si>
    <t xml:space="preserve">        防灾救灾</t>
  </si>
  <si>
    <t xml:space="preserve">        水利技术推广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</si>
  <si>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</si>
  <si>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南水北调技术推广</t>
  </si>
  <si>
    <t xml:space="preserve">        其他目标价格补贴</t>
  </si>
  <si>
    <t>十三、交通运输支出</t>
  </si>
  <si>
    <t xml:space="preserve">        国有农场办社会职能改革补助</t>
  </si>
  <si>
    <r>
      <t xml:space="preserve"> </t>
    </r>
    <r>
      <rPr>
        <sz val="11"/>
        <rFont val="宋体"/>
        <family val="0"/>
      </rPr>
      <t xml:space="preserve">     促进金融支农支出</t>
    </r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</si>
  <si>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</si>
  <si>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</si>
  <si>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r>
      <t xml:space="preserve"> </t>
    </r>
    <r>
      <rPr>
        <sz val="11"/>
        <rFont val="宋体"/>
        <family val="0"/>
      </rPr>
      <t xml:space="preserve">       其他金融支农支持</t>
    </r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</si>
  <si>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</si>
  <si>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</si>
  <si>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</si>
  <si>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行业监管</t>
  </si>
  <si>
    <t xml:space="preserve">        车辆购置税用于老旧汽车报废更新补贴</t>
  </si>
  <si>
    <t>十四、资源勘探信息等支出</t>
  </si>
  <si>
    <t xml:space="preserve">      资源勘探开发</t>
  </si>
  <si>
    <t xml:space="preserve">      工业和信息产业监管</t>
  </si>
  <si>
    <t xml:space="preserve">      其他资源勘探信息等支出</t>
  </si>
  <si>
    <t xml:space="preserve">      其他商业服务业等支出</t>
  </si>
  <si>
    <t xml:space="preserve">        其他资源勘探信息等支出</t>
  </si>
  <si>
    <t xml:space="preserve">        其他商业服务业等支出</t>
  </si>
  <si>
    <t>十五、商业服务业等支出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</si>
  <si>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</si>
  <si>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</si>
  <si>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</si>
  <si>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</si>
  <si>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</si>
  <si>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 xml:space="preserve">        民贸企业补贴</t>
  </si>
  <si>
    <t xml:space="preserve">        民贸民品贷款贴息</t>
  </si>
  <si>
    <t>十八、国土海洋气象等支出</t>
  </si>
  <si>
    <t xml:space="preserve">      其他国土海洋气象等支出</t>
  </si>
  <si>
    <t>十九、住房保障支出</t>
  </si>
  <si>
    <t xml:space="preserve">        地震监测</t>
  </si>
  <si>
    <t xml:space="preserve">        地震预测预报</t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</si>
  <si>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</si>
  <si>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</si>
  <si>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</si>
  <si>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 xml:space="preserve">        气象技术研究应用</t>
  </si>
  <si>
    <t>二十、粮油物资储备支出</t>
  </si>
  <si>
    <t xml:space="preserve">        气象基础设施建设与维修</t>
  </si>
  <si>
    <t>二十一、预备费</t>
  </si>
  <si>
    <t>二十二、国债还本付息支出</t>
  </si>
  <si>
    <t xml:space="preserve">        石油储备支出</t>
  </si>
  <si>
    <t>二十三、其他支出</t>
  </si>
  <si>
    <t>支出合计</t>
  </si>
  <si>
    <t>2015年一般公共财政预算支出表</t>
  </si>
  <si>
    <t>单位：万元</t>
  </si>
  <si>
    <r>
      <t>项</t>
    </r>
    <r>
      <rPr>
        <b/>
        <sz val="12"/>
        <rFont val="宋体"/>
        <family val="0"/>
      </rPr>
      <t>目</t>
    </r>
  </si>
  <si>
    <t>上年预算数</t>
  </si>
  <si>
    <t>15年预算数</t>
  </si>
  <si>
    <t>预算数为上年数%</t>
  </si>
  <si>
    <t xml:space="preserve">      人大代表履职能力提升</t>
  </si>
  <si>
    <t xml:space="preserve">      应对气象变化管理事务</t>
  </si>
  <si>
    <t xml:space="preserve">      公务员履职能力提升</t>
  </si>
  <si>
    <r>
      <t xml:space="preserve"> </t>
    </r>
    <r>
      <rPr>
        <sz val="11"/>
        <rFont val="宋体"/>
        <family val="0"/>
      </rPr>
      <t xml:space="preserve">     公务员综合管理</t>
    </r>
  </si>
  <si>
    <t>二、外交支出</t>
  </si>
  <si>
    <t>三、国防支出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</si>
  <si>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</si>
  <si>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</si>
  <si>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>四、公共安全支出</t>
  </si>
  <si>
    <t xml:space="preserve">      海警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</si>
  <si>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</si>
  <si>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</si>
  <si>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</si>
  <si>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其他强制隔离戒毒支出</t>
  </si>
  <si>
    <t>五、教育支出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</si>
  <si>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</si>
  <si>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进修及培训</t>
  </si>
  <si>
    <t xml:space="preserve">      培训支出</t>
  </si>
  <si>
    <t xml:space="preserve">      退役士兵能力提升</t>
  </si>
  <si>
    <t xml:space="preserve">      其他进修及培训</t>
  </si>
  <si>
    <t>六、科学技术支出</t>
  </si>
  <si>
    <t>七、文化体育与传媒支出</t>
  </si>
  <si>
    <t xml:space="preserve">      文化产业发展专项支出</t>
  </si>
  <si>
    <t xml:space="preserve">      财政对城乡居民基本养老保险基金的补助</t>
  </si>
  <si>
    <t xml:space="preserve">      求职补贴</t>
  </si>
  <si>
    <t xml:space="preserve">      退役士兵管理教育</t>
  </si>
  <si>
    <t xml:space="preserve">    最低生活保障</t>
  </si>
  <si>
    <t xml:space="preserve">      城市最低生活保障金支出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</si>
  <si>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</si>
  <si>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</si>
  <si>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</si>
  <si>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</si>
  <si>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</si>
  <si>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</si>
  <si>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</si>
  <si>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</si>
  <si>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</si>
  <si>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</si>
  <si>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</si>
  <si>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</si>
  <si>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</si>
  <si>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</si>
  <si>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</si>
  <si>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</si>
  <si>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</si>
  <si>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</si>
  <si>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</si>
  <si>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</si>
  <si>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</si>
  <si>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</si>
  <si>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循环经济</t>
  </si>
  <si>
    <t xml:space="preserve">      三峡库区移民专项支出</t>
  </si>
  <si>
    <t xml:space="preserve">      农村电网建设</t>
  </si>
  <si>
    <t xml:space="preserve">    江河湖库流域治理与保护</t>
  </si>
  <si>
    <t xml:space="preserve">      水源地建设与保护</t>
  </si>
  <si>
    <t xml:space="preserve">      河流治理与保护</t>
  </si>
  <si>
    <t xml:space="preserve">      湖库生态环境保护</t>
  </si>
  <si>
    <t xml:space="preserve">      地下水修复与保护</t>
  </si>
  <si>
    <t xml:space="preserve">      其他江河湖库流域治理与保护</t>
  </si>
  <si>
    <t>十一、城乡社区支出</t>
  </si>
  <si>
    <t xml:space="preserve">      其他城乡社区支出</t>
  </si>
  <si>
    <t>十二、农林水支出</t>
  </si>
  <si>
    <t xml:space="preserve">        科技转化与推广服务</t>
  </si>
  <si>
    <t xml:space="preserve">        防灾救灾</t>
  </si>
  <si>
    <t xml:space="preserve">        农业资源保护修复与利用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</si>
  <si>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</si>
  <si>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水利技术推广</t>
  </si>
  <si>
    <t xml:space="preserve">        南水北调技术推广</t>
  </si>
  <si>
    <t xml:space="preserve">        国有农场办社会职能改革补助</t>
  </si>
  <si>
    <r>
      <t xml:space="preserve"> </t>
    </r>
    <r>
      <rPr>
        <sz val="11"/>
        <rFont val="宋体"/>
        <family val="0"/>
      </rPr>
      <t xml:space="preserve">     促进金融支农支出</t>
    </r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</si>
  <si>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</si>
  <si>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</si>
  <si>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r>
      <t xml:space="preserve"> </t>
    </r>
    <r>
      <rPr>
        <sz val="11"/>
        <rFont val="宋体"/>
        <family val="0"/>
      </rPr>
      <t xml:space="preserve">       其他金融支农支持</t>
    </r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</si>
  <si>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</si>
  <si>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</si>
  <si>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</si>
  <si>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</si>
  <si>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>十三、交通运输支出</t>
  </si>
  <si>
    <t xml:space="preserve">        行业监管</t>
  </si>
  <si>
    <t xml:space="preserve">        车辆购置税用于老旧汽车报废更新补贴</t>
  </si>
  <si>
    <t>十四、资源勘探信息等支出</t>
  </si>
  <si>
    <t xml:space="preserve">      资源勘探开发</t>
  </si>
  <si>
    <t xml:space="preserve">      工业和信息产业监管</t>
  </si>
  <si>
    <t xml:space="preserve">      其他资源勘探信息等支出</t>
  </si>
  <si>
    <t xml:space="preserve">        其他资源勘探信息等支出</t>
  </si>
  <si>
    <t>十五、商业服务业等支出</t>
  </si>
  <si>
    <t xml:space="preserve">        民贸企业补贴</t>
  </si>
  <si>
    <t xml:space="preserve">        民贸民品贷款贴息</t>
  </si>
  <si>
    <t xml:space="preserve">      其他商业服务业等支出</t>
  </si>
  <si>
    <t xml:space="preserve">  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</si>
  <si>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</si>
  <si>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</si>
  <si>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</si>
  <si>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</si>
  <si>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</si>
  <si>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>十八、国土海洋气象等支出</t>
  </si>
  <si>
    <t xml:space="preserve">        地震监测</t>
  </si>
  <si>
    <t xml:space="preserve">        地震预测预报</t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</si>
  <si>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</si>
  <si>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</si>
  <si>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</si>
  <si>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 xml:space="preserve">        气象技术研究应用</t>
  </si>
  <si>
    <t xml:space="preserve">        气象基础设施建设与维修</t>
  </si>
  <si>
    <t xml:space="preserve">      其他国土海洋气象等支出</t>
  </si>
  <si>
    <t>十九、住房保障支出</t>
  </si>
  <si>
    <t>二十、粮油物资储备支出</t>
  </si>
  <si>
    <t xml:space="preserve">        石油储备支出</t>
  </si>
  <si>
    <t>二十一、预备费</t>
  </si>
  <si>
    <t>二十二、国债还本付息支出</t>
  </si>
  <si>
    <t>二十三、其他支出</t>
  </si>
  <si>
    <t>支出合计</t>
  </si>
  <si>
    <t>2015年市本级一般公共财政预算支出表</t>
  </si>
  <si>
    <t>比上年增长%（可比口径）</t>
  </si>
  <si>
    <t>比上年增长%（可比口径）</t>
  </si>
  <si>
    <t>2016年市本级一般公共财政预算支出明细表</t>
  </si>
  <si>
    <t>16年预算数</t>
  </si>
  <si>
    <t xml:space="preserve">      其他人力资源事务支出</t>
  </si>
  <si>
    <t xml:space="preserve">      内卫</t>
  </si>
  <si>
    <t xml:space="preserve">      社区矫正</t>
  </si>
  <si>
    <t xml:space="preserve">      司法鉴定</t>
  </si>
  <si>
    <t>五、教育支出</t>
  </si>
  <si>
    <t xml:space="preserve">    海警</t>
  </si>
  <si>
    <t xml:space="preserve">      公安现役基本支出</t>
  </si>
  <si>
    <t xml:space="preserve">      行政运行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</si>
  <si>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</si>
  <si>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</si>
  <si>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</si>
  <si>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</si>
  <si>
    <t xml:space="preserve">      基础设施建设及维护</t>
  </si>
  <si>
    <t xml:space="preserve">      其他海警支出</t>
  </si>
  <si>
    <t xml:space="preserve">    科技重大项目</t>
  </si>
  <si>
    <t xml:space="preserve">      科技重大专项</t>
  </si>
  <si>
    <t xml:space="preserve">      重点研发计划</t>
  </si>
  <si>
    <t xml:space="preserve">    新闻出版广播影视</t>
  </si>
  <si>
    <t xml:space="preserve">      其他新闻出版广播影视支出</t>
  </si>
  <si>
    <t xml:space="preserve">      就业创业服务补贴</t>
  </si>
  <si>
    <t xml:space="preserve">      求职创业补贴</t>
  </si>
  <si>
    <t xml:space="preserve">        农业生产支持补贴</t>
  </si>
  <si>
    <t xml:space="preserve">        成品油价格改革对渔业的补贴</t>
  </si>
  <si>
    <t xml:space="preserve">        成品油价格改革对林业的补贴</t>
  </si>
  <si>
    <t xml:space="preserve">        江河湖库水系综合治理</t>
  </si>
  <si>
    <t xml:space="preserve">      普惠金融发展支出</t>
  </si>
  <si>
    <t xml:space="preserve">        农业保险保费补贴</t>
  </si>
  <si>
    <t xml:space="preserve">        小额担保贷款贴息</t>
  </si>
  <si>
    <t xml:space="preserve">        补充小额担保贷款基金</t>
  </si>
  <si>
    <t xml:space="preserve">        其他普惠金融发展支出</t>
  </si>
  <si>
    <t xml:space="preserve">      成品油价格改革对交通运输的补贴</t>
  </si>
  <si>
    <t xml:space="preserve">        成品油价格改革补贴其他支出</t>
  </si>
  <si>
    <t xml:space="preserve">        安全防卫</t>
  </si>
  <si>
    <t xml:space="preserve">        事业运行</t>
  </si>
  <si>
    <t xml:space="preserve">        金融部门其他行政支出</t>
  </si>
  <si>
    <t xml:space="preserve">        政策性银行亏损补贴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</si>
  <si>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</si>
  <si>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</si>
  <si>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</si>
  <si>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</si>
  <si>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  海岛和海域保护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</si>
  <si>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</si>
  <si>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</si>
  <si>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</si>
  <si>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</si>
  <si>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</si>
  <si>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</si>
  <si>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 xml:space="preserve">        住房公积金管理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</si>
</sst>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_ "/>
    <numFmt numFmtId="186" formatCode="0.00_ "/>
    <numFmt numFmtId="187" formatCode="0.00_);[Red]\(0.00\)"/>
    <numFmt numFmtId="188" formatCode="0_);[Red]\(0\)"/>
  </numFmts>
  <fonts count="14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8"/>
      <name val="宋体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vertical="center"/>
    </xf>
    <xf numFmtId="185" fontId="5" fillId="3" borderId="1" xfId="0" applyNumberFormat="1" applyFont="1" applyFill="1" applyBorder="1" applyAlignment="1">
      <alignment vertical="center"/>
    </xf>
    <xf numFmtId="184" fontId="5" fillId="3" borderId="1" xfId="0" applyNumberFormat="1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>
      <alignment vertical="center"/>
    </xf>
    <xf numFmtId="185" fontId="5" fillId="3" borderId="1" xfId="0" applyNumberFormat="1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NumberFormat="1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horizontal="distributed" vertical="center"/>
    </xf>
    <xf numFmtId="0" fontId="5" fillId="4" borderId="1" xfId="0" applyFont="1" applyFill="1" applyBorder="1" applyAlignment="1">
      <alignment vertical="center"/>
    </xf>
    <xf numFmtId="185" fontId="5" fillId="4" borderId="1" xfId="0" applyNumberFormat="1" applyFont="1" applyFill="1" applyBorder="1" applyAlignment="1">
      <alignment vertical="center"/>
    </xf>
    <xf numFmtId="185" fontId="5" fillId="2" borderId="1" xfId="0" applyNumberFormat="1" applyFont="1" applyFill="1" applyBorder="1" applyAlignment="1">
      <alignment vertical="center"/>
    </xf>
    <xf numFmtId="185" fontId="5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>
      <alignment vertical="center"/>
    </xf>
    <xf numFmtId="185" fontId="5" fillId="3" borderId="0" xfId="0" applyNumberFormat="1" applyFont="1" applyFill="1" applyBorder="1" applyAlignment="1">
      <alignment horizontal="right" vertical="center"/>
    </xf>
    <xf numFmtId="1" fontId="0" fillId="3" borderId="0" xfId="0" applyNumberFormat="1" applyFont="1" applyFill="1" applyBorder="1" applyAlignment="1">
      <alignment vertical="center"/>
    </xf>
    <xf numFmtId="184" fontId="5" fillId="3" borderId="1" xfId="0" applyNumberFormat="1" applyFont="1" applyFill="1" applyBorder="1" applyAlignment="1">
      <alignment vertical="center"/>
    </xf>
    <xf numFmtId="184" fontId="0" fillId="3" borderId="0" xfId="0" applyNumberFormat="1" applyFont="1" applyFill="1" applyBorder="1" applyAlignment="1">
      <alignment vertical="center"/>
    </xf>
    <xf numFmtId="184" fontId="5" fillId="3" borderId="0" xfId="0" applyNumberFormat="1" applyFont="1" applyFill="1" applyBorder="1" applyAlignment="1">
      <alignment horizontal="right" vertical="center"/>
    </xf>
    <xf numFmtId="184" fontId="4" fillId="3" borderId="1" xfId="0" applyNumberFormat="1" applyFont="1" applyFill="1" applyBorder="1" applyAlignment="1">
      <alignment horizontal="center" vertical="center" wrapText="1"/>
    </xf>
    <xf numFmtId="185" fontId="5" fillId="3" borderId="2" xfId="0" applyNumberFormat="1" applyFont="1" applyFill="1" applyBorder="1" applyAlignment="1">
      <alignment vertical="center"/>
    </xf>
    <xf numFmtId="185" fontId="5" fillId="3" borderId="1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184" fontId="12" fillId="3" borderId="0" xfId="0" applyNumberFormat="1" applyFont="1" applyFill="1" applyBorder="1" applyAlignment="1">
      <alignment vertical="center"/>
    </xf>
    <xf numFmtId="184" fontId="12" fillId="3" borderId="0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vertical="center" wrapText="1"/>
    </xf>
    <xf numFmtId="184" fontId="12" fillId="3" borderId="1" xfId="0" applyNumberFormat="1" applyFont="1" applyFill="1" applyBorder="1" applyAlignment="1">
      <alignment vertical="center"/>
    </xf>
    <xf numFmtId="185" fontId="5" fillId="0" borderId="1" xfId="0" applyNumberFormat="1" applyFont="1" applyFill="1" applyBorder="1" applyAlignment="1" applyProtection="1">
      <alignment horizontal="left" vertical="center"/>
      <protection locked="0"/>
    </xf>
    <xf numFmtId="184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85" fontId="0" fillId="3" borderId="0" xfId="0" applyNumberFormat="1" applyFont="1" applyFill="1" applyBorder="1" applyAlignment="1">
      <alignment vertical="center"/>
    </xf>
    <xf numFmtId="185" fontId="11" fillId="3" borderId="1" xfId="0" applyNumberFormat="1" applyFont="1" applyFill="1" applyBorder="1" applyAlignment="1">
      <alignment horizontal="center" vertical="center" wrapText="1"/>
    </xf>
    <xf numFmtId="185" fontId="6" fillId="3" borderId="1" xfId="0" applyNumberFormat="1" applyFont="1" applyFill="1" applyBorder="1" applyAlignment="1">
      <alignment vertical="center"/>
    </xf>
    <xf numFmtId="185" fontId="5" fillId="3" borderId="1" xfId="0" applyNumberFormat="1" applyFont="1" applyFill="1" applyBorder="1" applyAlignment="1" applyProtection="1">
      <alignment vertical="center"/>
      <protection locked="0"/>
    </xf>
    <xf numFmtId="185" fontId="5" fillId="3" borderId="1" xfId="0" applyNumberFormat="1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5"/>
  <sheetViews>
    <sheetView showZeros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74" sqref="C674"/>
    </sheetView>
  </sheetViews>
  <sheetFormatPr defaultColWidth="9.00390625" defaultRowHeight="14.25"/>
  <cols>
    <col min="1" max="1" width="42.50390625" style="3" customWidth="1"/>
    <col min="2" max="2" width="8.25390625" style="3" customWidth="1"/>
    <col min="3" max="3" width="8.125" style="3" customWidth="1"/>
    <col min="4" max="4" width="11.375" style="3" customWidth="1"/>
    <col min="5" max="5" width="42.50390625" style="3" customWidth="1"/>
    <col min="6" max="7" width="8.25390625" style="3" customWidth="1"/>
    <col min="8" max="8" width="10.50390625" style="3" customWidth="1"/>
    <col min="9" max="16384" width="9.00390625" style="3" customWidth="1"/>
  </cols>
  <sheetData>
    <row r="1" ht="18" customHeight="1">
      <c r="A1" s="2" t="s">
        <v>0</v>
      </c>
    </row>
    <row r="2" spans="1:8" s="2" customFormat="1" ht="20.25">
      <c r="A2" s="46" t="s">
        <v>1</v>
      </c>
      <c r="B2" s="46"/>
      <c r="C2" s="46"/>
      <c r="D2" s="46"/>
      <c r="E2" s="46"/>
      <c r="F2" s="46"/>
      <c r="G2" s="46"/>
      <c r="H2" s="46"/>
    </row>
    <row r="3" ht="17.25" customHeight="1">
      <c r="H3" s="4" t="s">
        <v>2</v>
      </c>
    </row>
    <row r="4" spans="1:8" ht="36" customHeight="1">
      <c r="A4" s="5" t="s">
        <v>3</v>
      </c>
      <c r="B4" s="6" t="s">
        <v>1018</v>
      </c>
      <c r="C4" s="6" t="s">
        <v>1020</v>
      </c>
      <c r="D4" s="6" t="s">
        <v>1019</v>
      </c>
      <c r="E4" s="5" t="s">
        <v>3</v>
      </c>
      <c r="F4" s="6" t="s">
        <v>1018</v>
      </c>
      <c r="G4" s="6" t="s">
        <v>1020</v>
      </c>
      <c r="H4" s="6" t="s">
        <v>1019</v>
      </c>
    </row>
    <row r="5" spans="1:8" ht="19.5" customHeight="1">
      <c r="A5" s="7" t="s">
        <v>4</v>
      </c>
      <c r="B5" s="8">
        <f>SUM(B6,B18,B27,F12,F24,B35,B46,B58,F40,F50,B65,B74,B85,F70,F80,B93,B100,B107,F89,F95,F102,F110,B117,B123,B129,B135,F114,F120)</f>
        <v>32968</v>
      </c>
      <c r="C5" s="8">
        <f>SUM(C6,C18,C27,G12,G24,C35,C46,C58,G40,G50,C65,C74,C85,G70,G80,C93,C100,C107,G89,G95,G102,G110,C117,C123,C129,C135,G114,G120)</f>
        <v>47816</v>
      </c>
      <c r="D5" s="9">
        <f>(C5/B5-1)*100</f>
        <v>45.037612230041255</v>
      </c>
      <c r="E5" s="10" t="s">
        <v>5</v>
      </c>
      <c r="F5" s="7"/>
      <c r="G5" s="11">
        <v>172</v>
      </c>
      <c r="H5" s="9" t="e">
        <f>(G5/F5-1)*100</f>
        <v>#DIV/0!</v>
      </c>
    </row>
    <row r="6" spans="1:8" ht="19.5" customHeight="1">
      <c r="A6" s="12" t="s">
        <v>6</v>
      </c>
      <c r="B6" s="7">
        <f>SUM(B7:B17)</f>
        <v>1001</v>
      </c>
      <c r="C6" s="7">
        <f>SUM(C7:C17)</f>
        <v>963</v>
      </c>
      <c r="D6" s="9">
        <f aca="true" t="shared" si="0" ref="D6:D69">(C6/B6-1)*100</f>
        <v>-3.796203796203801</v>
      </c>
      <c r="E6" s="12" t="s">
        <v>7</v>
      </c>
      <c r="F6" s="7">
        <v>112</v>
      </c>
      <c r="G6" s="11">
        <v>102</v>
      </c>
      <c r="H6" s="9">
        <f aca="true" t="shared" si="1" ref="H6:H69">(G6/F6-1)*100</f>
        <v>-8.92857142857143</v>
      </c>
    </row>
    <row r="7" spans="1:8" ht="19.5" customHeight="1">
      <c r="A7" s="12" t="s">
        <v>8</v>
      </c>
      <c r="B7" s="7">
        <v>481</v>
      </c>
      <c r="C7" s="7">
        <v>483</v>
      </c>
      <c r="D7" s="9">
        <f t="shared" si="0"/>
        <v>0.4158004158004047</v>
      </c>
      <c r="E7" s="12" t="s">
        <v>9</v>
      </c>
      <c r="F7" s="7">
        <v>111</v>
      </c>
      <c r="G7" s="11">
        <v>118</v>
      </c>
      <c r="H7" s="9">
        <f t="shared" si="1"/>
        <v>6.3063063063063085</v>
      </c>
    </row>
    <row r="8" spans="1:8" ht="19.5" customHeight="1">
      <c r="A8" s="12" t="s">
        <v>10</v>
      </c>
      <c r="B8" s="7">
        <v>153</v>
      </c>
      <c r="C8" s="7">
        <v>165</v>
      </c>
      <c r="D8" s="9">
        <f t="shared" si="0"/>
        <v>7.843137254901955</v>
      </c>
      <c r="E8" s="12" t="s">
        <v>11</v>
      </c>
      <c r="F8" s="7">
        <v>514</v>
      </c>
      <c r="G8" s="11">
        <v>519</v>
      </c>
      <c r="H8" s="9">
        <f t="shared" si="1"/>
        <v>0.9727626459143934</v>
      </c>
    </row>
    <row r="9" spans="1:8" ht="19.5" customHeight="1">
      <c r="A9" s="10" t="s">
        <v>12</v>
      </c>
      <c r="B9" s="7">
        <v>112</v>
      </c>
      <c r="C9" s="7">
        <v>127</v>
      </c>
      <c r="D9" s="9">
        <f t="shared" si="0"/>
        <v>13.392857142857139</v>
      </c>
      <c r="E9" s="10" t="s">
        <v>13</v>
      </c>
      <c r="F9" s="7"/>
      <c r="G9" s="11"/>
      <c r="H9" s="9" t="e">
        <f t="shared" si="1"/>
        <v>#DIV/0!</v>
      </c>
    </row>
    <row r="10" spans="1:8" ht="19.5" customHeight="1">
      <c r="A10" s="10" t="s">
        <v>14</v>
      </c>
      <c r="B10" s="7">
        <v>142</v>
      </c>
      <c r="C10" s="7">
        <v>100</v>
      </c>
      <c r="D10" s="9">
        <f t="shared" si="0"/>
        <v>-29.5774647887324</v>
      </c>
      <c r="E10" s="10" t="s">
        <v>15</v>
      </c>
      <c r="F10" s="7">
        <v>360</v>
      </c>
      <c r="G10" s="11">
        <v>449</v>
      </c>
      <c r="H10" s="9">
        <f t="shared" si="1"/>
        <v>24.72222222222222</v>
      </c>
    </row>
    <row r="11" spans="1:8" ht="19.5" customHeight="1">
      <c r="A11" s="10" t="s">
        <v>16</v>
      </c>
      <c r="B11" s="7"/>
      <c r="C11" s="7"/>
      <c r="D11" s="9" t="e">
        <f t="shared" si="0"/>
        <v>#DIV/0!</v>
      </c>
      <c r="E11" s="10" t="s">
        <v>17</v>
      </c>
      <c r="F11" s="7">
        <v>415</v>
      </c>
      <c r="G11" s="11">
        <v>372</v>
      </c>
      <c r="H11" s="9">
        <f t="shared" si="1"/>
        <v>-10.361445783132528</v>
      </c>
    </row>
    <row r="12" spans="1:8" ht="19.5" customHeight="1">
      <c r="A12" s="7" t="s">
        <v>18</v>
      </c>
      <c r="B12" s="7">
        <v>10</v>
      </c>
      <c r="C12" s="7">
        <v>10</v>
      </c>
      <c r="D12" s="9">
        <f t="shared" si="0"/>
        <v>0</v>
      </c>
      <c r="E12" s="12" t="s">
        <v>19</v>
      </c>
      <c r="F12" s="7">
        <f>SUM(F13:F23)</f>
        <v>1626</v>
      </c>
      <c r="G12" s="7">
        <f>SUM(G13:G23)</f>
        <v>2212</v>
      </c>
      <c r="H12" s="9">
        <f t="shared" si="1"/>
        <v>36.039360393603936</v>
      </c>
    </row>
    <row r="13" spans="1:8" ht="19.5" customHeight="1">
      <c r="A13" s="7" t="s">
        <v>20</v>
      </c>
      <c r="B13" s="7"/>
      <c r="C13" s="7"/>
      <c r="D13" s="9" t="e">
        <f t="shared" si="0"/>
        <v>#DIV/0!</v>
      </c>
      <c r="E13" s="12" t="s">
        <v>8</v>
      </c>
      <c r="F13" s="7">
        <v>760</v>
      </c>
      <c r="G13" s="11">
        <v>814</v>
      </c>
      <c r="H13" s="9">
        <f t="shared" si="1"/>
        <v>7.105263157894748</v>
      </c>
    </row>
    <row r="14" spans="1:8" ht="19.5" customHeight="1">
      <c r="A14" s="7" t="s">
        <v>21</v>
      </c>
      <c r="B14" s="7">
        <v>53</v>
      </c>
      <c r="C14" s="7">
        <v>53</v>
      </c>
      <c r="D14" s="9">
        <f t="shared" si="0"/>
        <v>0</v>
      </c>
      <c r="E14" s="12" t="s">
        <v>10</v>
      </c>
      <c r="F14" s="7">
        <v>225</v>
      </c>
      <c r="G14" s="11">
        <v>254</v>
      </c>
      <c r="H14" s="9">
        <f t="shared" si="1"/>
        <v>12.888888888888882</v>
      </c>
    </row>
    <row r="15" spans="1:8" ht="19.5" customHeight="1">
      <c r="A15" s="7" t="s">
        <v>22</v>
      </c>
      <c r="B15" s="7"/>
      <c r="C15" s="7"/>
      <c r="D15" s="9" t="e">
        <f t="shared" si="0"/>
        <v>#DIV/0!</v>
      </c>
      <c r="E15" s="10" t="s">
        <v>12</v>
      </c>
      <c r="F15" s="7"/>
      <c r="G15" s="11"/>
      <c r="H15" s="9" t="e">
        <f t="shared" si="1"/>
        <v>#DIV/0!</v>
      </c>
    </row>
    <row r="16" spans="1:8" ht="19.5" customHeight="1">
      <c r="A16" s="7" t="s">
        <v>15</v>
      </c>
      <c r="B16" s="7"/>
      <c r="C16" s="7"/>
      <c r="D16" s="9" t="e">
        <f t="shared" si="0"/>
        <v>#DIV/0!</v>
      </c>
      <c r="E16" s="10" t="s">
        <v>23</v>
      </c>
      <c r="F16" s="7"/>
      <c r="G16" s="11">
        <v>260</v>
      </c>
      <c r="H16" s="9" t="e">
        <f t="shared" si="1"/>
        <v>#DIV/0!</v>
      </c>
    </row>
    <row r="17" spans="1:8" ht="19.5" customHeight="1">
      <c r="A17" s="7" t="s">
        <v>24</v>
      </c>
      <c r="B17" s="7">
        <v>50</v>
      </c>
      <c r="C17" s="7">
        <v>25</v>
      </c>
      <c r="D17" s="9">
        <f t="shared" si="0"/>
        <v>-50</v>
      </c>
      <c r="E17" s="10" t="s">
        <v>25</v>
      </c>
      <c r="F17" s="7">
        <v>9</v>
      </c>
      <c r="G17" s="11">
        <v>9</v>
      </c>
      <c r="H17" s="9">
        <f t="shared" si="1"/>
        <v>0</v>
      </c>
    </row>
    <row r="18" spans="1:8" ht="19.5" customHeight="1">
      <c r="A18" s="12" t="s">
        <v>26</v>
      </c>
      <c r="B18" s="7">
        <f>SUM(B19:B26)</f>
        <v>819</v>
      </c>
      <c r="C18" s="7">
        <f>SUM(C19:C26)</f>
        <v>827</v>
      </c>
      <c r="D18" s="9">
        <f t="shared" si="0"/>
        <v>0.9768009768009733</v>
      </c>
      <c r="E18" s="12" t="s">
        <v>27</v>
      </c>
      <c r="F18" s="7"/>
      <c r="G18" s="11"/>
      <c r="H18" s="9" t="e">
        <f t="shared" si="1"/>
        <v>#DIV/0!</v>
      </c>
    </row>
    <row r="19" spans="1:8" ht="19.5" customHeight="1">
      <c r="A19" s="12" t="s">
        <v>8</v>
      </c>
      <c r="B19" s="7">
        <v>401</v>
      </c>
      <c r="C19" s="7">
        <v>407</v>
      </c>
      <c r="D19" s="9">
        <f t="shared" si="0"/>
        <v>1.4962593516209433</v>
      </c>
      <c r="E19" s="12" t="s">
        <v>28</v>
      </c>
      <c r="F19" s="7"/>
      <c r="G19" s="11"/>
      <c r="H19" s="9" t="e">
        <f t="shared" si="1"/>
        <v>#DIV/0!</v>
      </c>
    </row>
    <row r="20" spans="1:8" ht="19.5" customHeight="1">
      <c r="A20" s="12" t="s">
        <v>10</v>
      </c>
      <c r="B20" s="7">
        <v>148</v>
      </c>
      <c r="C20" s="7">
        <v>160</v>
      </c>
      <c r="D20" s="9">
        <f t="shared" si="0"/>
        <v>8.108108108108114</v>
      </c>
      <c r="E20" s="12" t="s">
        <v>29</v>
      </c>
      <c r="F20" s="7">
        <v>632</v>
      </c>
      <c r="G20" s="11">
        <v>850</v>
      </c>
      <c r="H20" s="9">
        <f t="shared" si="1"/>
        <v>34.493670886075954</v>
      </c>
    </row>
    <row r="21" spans="1:8" ht="19.5" customHeight="1">
      <c r="A21" s="10" t="s">
        <v>12</v>
      </c>
      <c r="B21" s="7">
        <v>82</v>
      </c>
      <c r="C21" s="7">
        <v>89</v>
      </c>
      <c r="D21" s="9">
        <f t="shared" si="0"/>
        <v>8.536585365853666</v>
      </c>
      <c r="E21" s="12" t="s">
        <v>30</v>
      </c>
      <c r="F21" s="7"/>
      <c r="G21" s="11"/>
      <c r="H21" s="9" t="e">
        <f t="shared" si="1"/>
        <v>#DIV/0!</v>
      </c>
    </row>
    <row r="22" spans="1:8" ht="19.5" customHeight="1">
      <c r="A22" s="10" t="s">
        <v>31</v>
      </c>
      <c r="B22" s="7">
        <v>142</v>
      </c>
      <c r="C22" s="7">
        <v>100</v>
      </c>
      <c r="D22" s="9">
        <f t="shared" si="0"/>
        <v>-29.5774647887324</v>
      </c>
      <c r="E22" s="12" t="s">
        <v>15</v>
      </c>
      <c r="F22" s="7"/>
      <c r="G22" s="11"/>
      <c r="H22" s="9" t="e">
        <f t="shared" si="1"/>
        <v>#DIV/0!</v>
      </c>
    </row>
    <row r="23" spans="1:8" ht="19.5" customHeight="1">
      <c r="A23" s="10" t="s">
        <v>32</v>
      </c>
      <c r="B23" s="7">
        <v>46</v>
      </c>
      <c r="C23" s="7">
        <v>46</v>
      </c>
      <c r="D23" s="9">
        <f t="shared" si="0"/>
        <v>0</v>
      </c>
      <c r="E23" s="10" t="s">
        <v>33</v>
      </c>
      <c r="F23" s="7"/>
      <c r="G23" s="7">
        <v>25</v>
      </c>
      <c r="H23" s="9" t="e">
        <f t="shared" si="1"/>
        <v>#DIV/0!</v>
      </c>
    </row>
    <row r="24" spans="1:8" ht="19.5" customHeight="1">
      <c r="A24" s="10" t="s">
        <v>34</v>
      </c>
      <c r="B24" s="7"/>
      <c r="C24" s="7"/>
      <c r="D24" s="9" t="e">
        <f t="shared" si="0"/>
        <v>#DIV/0!</v>
      </c>
      <c r="E24" s="10" t="s">
        <v>35</v>
      </c>
      <c r="F24" s="7">
        <f>SUM(F25:F31,B32:B34)</f>
        <v>743</v>
      </c>
      <c r="G24" s="7">
        <f>SUM(G25:G31,C32:C34)</f>
        <v>804</v>
      </c>
      <c r="H24" s="9">
        <f t="shared" si="1"/>
        <v>8.209959623149388</v>
      </c>
    </row>
    <row r="25" spans="1:8" ht="19.5" customHeight="1">
      <c r="A25" s="10" t="s">
        <v>15</v>
      </c>
      <c r="B25" s="7"/>
      <c r="C25" s="7"/>
      <c r="D25" s="9" t="e">
        <f t="shared" si="0"/>
        <v>#DIV/0!</v>
      </c>
      <c r="E25" s="10" t="s">
        <v>8</v>
      </c>
      <c r="F25" s="7">
        <v>532</v>
      </c>
      <c r="G25" s="11">
        <v>566</v>
      </c>
      <c r="H25" s="9">
        <f t="shared" si="1"/>
        <v>6.390977443609014</v>
      </c>
    </row>
    <row r="26" spans="1:8" ht="19.5" customHeight="1">
      <c r="A26" s="10" t="s">
        <v>36</v>
      </c>
      <c r="B26" s="7"/>
      <c r="C26" s="7">
        <v>25</v>
      </c>
      <c r="D26" s="9" t="e">
        <f t="shared" si="0"/>
        <v>#DIV/0!</v>
      </c>
      <c r="E26" s="7" t="s">
        <v>10</v>
      </c>
      <c r="F26" s="7">
        <v>16</v>
      </c>
      <c r="G26" s="11">
        <v>16</v>
      </c>
      <c r="H26" s="9">
        <f t="shared" si="1"/>
        <v>0</v>
      </c>
    </row>
    <row r="27" spans="1:8" ht="19.5" customHeight="1">
      <c r="A27" s="12" t="s">
        <v>37</v>
      </c>
      <c r="B27" s="7">
        <f>SUM(B28:B31,F5:F11)</f>
        <v>4526</v>
      </c>
      <c r="C27" s="7">
        <f>SUM(C28:C31,G5:G11)</f>
        <v>5083</v>
      </c>
      <c r="D27" s="9">
        <f t="shared" si="0"/>
        <v>12.306672558550602</v>
      </c>
      <c r="E27" s="12" t="s">
        <v>12</v>
      </c>
      <c r="F27" s="7"/>
      <c r="G27" s="11">
        <v>3</v>
      </c>
      <c r="H27" s="9" t="e">
        <f t="shared" si="1"/>
        <v>#DIV/0!</v>
      </c>
    </row>
    <row r="28" spans="1:8" ht="19.5" customHeight="1">
      <c r="A28" s="12" t="s">
        <v>8</v>
      </c>
      <c r="B28" s="7">
        <v>1522</v>
      </c>
      <c r="C28" s="7">
        <v>1533</v>
      </c>
      <c r="D28" s="9">
        <f t="shared" si="0"/>
        <v>0.7227332457293123</v>
      </c>
      <c r="E28" s="12" t="s">
        <v>38</v>
      </c>
      <c r="F28" s="7">
        <v>20</v>
      </c>
      <c r="G28" s="11">
        <v>35</v>
      </c>
      <c r="H28" s="9">
        <f t="shared" si="1"/>
        <v>75</v>
      </c>
    </row>
    <row r="29" spans="1:8" ht="19.5" customHeight="1">
      <c r="A29" s="12" t="s">
        <v>10</v>
      </c>
      <c r="B29" s="7">
        <v>1159</v>
      </c>
      <c r="C29" s="7">
        <v>1490</v>
      </c>
      <c r="D29" s="9">
        <f t="shared" si="0"/>
        <v>28.559102674719593</v>
      </c>
      <c r="E29" s="12" t="s">
        <v>39</v>
      </c>
      <c r="F29" s="7">
        <v>102</v>
      </c>
      <c r="G29" s="11">
        <v>104</v>
      </c>
      <c r="H29" s="9">
        <f t="shared" si="1"/>
        <v>1.9607843137254832</v>
      </c>
    </row>
    <row r="30" spans="1:8" ht="19.5" customHeight="1">
      <c r="A30" s="10" t="s">
        <v>12</v>
      </c>
      <c r="B30" s="7">
        <v>333</v>
      </c>
      <c r="C30" s="7">
        <v>328</v>
      </c>
      <c r="D30" s="9">
        <f t="shared" si="0"/>
        <v>-1.501501501501501</v>
      </c>
      <c r="E30" s="10" t="s">
        <v>40</v>
      </c>
      <c r="F30" s="7">
        <v>6</v>
      </c>
      <c r="G30" s="11">
        <v>6</v>
      </c>
      <c r="H30" s="9">
        <f t="shared" si="1"/>
        <v>0</v>
      </c>
    </row>
    <row r="31" spans="1:8" ht="19.5" customHeight="1">
      <c r="A31" s="10" t="s">
        <v>41</v>
      </c>
      <c r="B31" s="7"/>
      <c r="C31" s="7"/>
      <c r="D31" s="9" t="e">
        <f t="shared" si="0"/>
        <v>#DIV/0!</v>
      </c>
      <c r="E31" s="10" t="s">
        <v>42</v>
      </c>
      <c r="F31" s="7">
        <v>55</v>
      </c>
      <c r="G31" s="11">
        <v>59</v>
      </c>
      <c r="H31" s="9">
        <f t="shared" si="1"/>
        <v>7.272727272727275</v>
      </c>
    </row>
    <row r="32" spans="1:8" ht="19.5" customHeight="1">
      <c r="A32" s="10" t="s">
        <v>43</v>
      </c>
      <c r="B32" s="7"/>
      <c r="C32" s="7">
        <v>3</v>
      </c>
      <c r="D32" s="9" t="e">
        <f t="shared" si="0"/>
        <v>#DIV/0!</v>
      </c>
      <c r="E32" s="12" t="s">
        <v>8</v>
      </c>
      <c r="F32" s="7">
        <v>401</v>
      </c>
      <c r="G32" s="7">
        <v>426</v>
      </c>
      <c r="H32" s="9">
        <f t="shared" si="1"/>
        <v>6.234413965087282</v>
      </c>
    </row>
    <row r="33" spans="1:8" ht="19.5" customHeight="1">
      <c r="A33" s="12" t="s">
        <v>15</v>
      </c>
      <c r="B33" s="7"/>
      <c r="C33" s="7"/>
      <c r="D33" s="9" t="e">
        <f t="shared" si="0"/>
        <v>#DIV/0!</v>
      </c>
      <c r="E33" s="12" t="s">
        <v>10</v>
      </c>
      <c r="F33" s="7">
        <v>1220</v>
      </c>
      <c r="G33" s="11">
        <v>1200</v>
      </c>
      <c r="H33" s="9">
        <f t="shared" si="1"/>
        <v>-1.6393442622950838</v>
      </c>
    </row>
    <row r="34" spans="1:8" ht="19.5" customHeight="1">
      <c r="A34" s="12" t="s">
        <v>44</v>
      </c>
      <c r="B34" s="7">
        <v>12</v>
      </c>
      <c r="C34" s="7">
        <v>12</v>
      </c>
      <c r="D34" s="9">
        <f t="shared" si="0"/>
        <v>0</v>
      </c>
      <c r="E34" s="12" t="s">
        <v>12</v>
      </c>
      <c r="F34" s="7"/>
      <c r="G34" s="11"/>
      <c r="H34" s="9" t="e">
        <f t="shared" si="1"/>
        <v>#DIV/0!</v>
      </c>
    </row>
    <row r="35" spans="1:8" ht="19.5" customHeight="1">
      <c r="A35" s="12" t="s">
        <v>45</v>
      </c>
      <c r="B35" s="7">
        <f>SUM(B36:B45)</f>
        <v>3134</v>
      </c>
      <c r="C35" s="7">
        <f>SUM(C36:C45)</f>
        <v>3055</v>
      </c>
      <c r="D35" s="9">
        <f t="shared" si="0"/>
        <v>-2.5207402680280766</v>
      </c>
      <c r="E35" s="10" t="s">
        <v>46</v>
      </c>
      <c r="F35" s="7">
        <v>90</v>
      </c>
      <c r="G35" s="11">
        <v>215</v>
      </c>
      <c r="H35" s="9">
        <f t="shared" si="1"/>
        <v>138.88888888888889</v>
      </c>
    </row>
    <row r="36" spans="1:8" ht="19.5" customHeight="1">
      <c r="A36" s="10" t="s">
        <v>8</v>
      </c>
      <c r="B36" s="7">
        <v>1450</v>
      </c>
      <c r="C36" s="7">
        <v>1530</v>
      </c>
      <c r="D36" s="9">
        <f t="shared" si="0"/>
        <v>5.517241379310356</v>
      </c>
      <c r="E36" s="10" t="s">
        <v>47</v>
      </c>
      <c r="F36" s="7"/>
      <c r="G36" s="11"/>
      <c r="H36" s="9" t="e">
        <f t="shared" si="1"/>
        <v>#DIV/0!</v>
      </c>
    </row>
    <row r="37" spans="1:8" ht="19.5" customHeight="1">
      <c r="A37" s="7" t="s">
        <v>10</v>
      </c>
      <c r="B37" s="7">
        <v>463</v>
      </c>
      <c r="C37" s="7">
        <v>442</v>
      </c>
      <c r="D37" s="9">
        <f t="shared" si="0"/>
        <v>-4.535637149028082</v>
      </c>
      <c r="E37" s="10" t="s">
        <v>48</v>
      </c>
      <c r="F37" s="7"/>
      <c r="G37" s="11"/>
      <c r="H37" s="9" t="e">
        <f t="shared" si="1"/>
        <v>#DIV/0!</v>
      </c>
    </row>
    <row r="38" spans="1:8" ht="19.5" customHeight="1">
      <c r="A38" s="7" t="s">
        <v>12</v>
      </c>
      <c r="B38" s="7"/>
      <c r="C38" s="7"/>
      <c r="D38" s="9" t="e">
        <f t="shared" si="0"/>
        <v>#DIV/0!</v>
      </c>
      <c r="E38" s="10" t="s">
        <v>15</v>
      </c>
      <c r="F38" s="7">
        <v>49</v>
      </c>
      <c r="G38" s="11">
        <v>54</v>
      </c>
      <c r="H38" s="9">
        <f t="shared" si="1"/>
        <v>10.20408163265305</v>
      </c>
    </row>
    <row r="39" spans="1:8" ht="19.5" customHeight="1">
      <c r="A39" s="7" t="s">
        <v>49</v>
      </c>
      <c r="B39" s="7"/>
      <c r="C39" s="7"/>
      <c r="D39" s="9" t="e">
        <f t="shared" si="0"/>
        <v>#DIV/0!</v>
      </c>
      <c r="E39" s="7" t="s">
        <v>50</v>
      </c>
      <c r="F39" s="7"/>
      <c r="G39" s="11"/>
      <c r="H39" s="9" t="e">
        <f t="shared" si="1"/>
        <v>#DIV/0!</v>
      </c>
    </row>
    <row r="40" spans="1:8" ht="19.5" customHeight="1">
      <c r="A40" s="7" t="s">
        <v>51</v>
      </c>
      <c r="B40" s="7">
        <v>191</v>
      </c>
      <c r="C40" s="7">
        <v>188</v>
      </c>
      <c r="D40" s="9">
        <f t="shared" si="0"/>
        <v>-1.5706806282722474</v>
      </c>
      <c r="E40" s="12" t="s">
        <v>52</v>
      </c>
      <c r="F40" s="7">
        <f>SUM(F41:F49)</f>
        <v>0</v>
      </c>
      <c r="G40" s="7">
        <f>SUM(G41:G49)</f>
        <v>0</v>
      </c>
      <c r="H40" s="9" t="e">
        <f t="shared" si="1"/>
        <v>#DIV/0!</v>
      </c>
    </row>
    <row r="41" spans="1:8" ht="19.5" customHeight="1">
      <c r="A41" s="7" t="s">
        <v>53</v>
      </c>
      <c r="B41" s="7">
        <v>378</v>
      </c>
      <c r="C41" s="7">
        <v>345</v>
      </c>
      <c r="D41" s="9">
        <f t="shared" si="0"/>
        <v>-8.730158730158733</v>
      </c>
      <c r="E41" s="12" t="s">
        <v>8</v>
      </c>
      <c r="F41" s="7"/>
      <c r="G41" s="7"/>
      <c r="H41" s="9" t="e">
        <f t="shared" si="1"/>
        <v>#DIV/0!</v>
      </c>
    </row>
    <row r="42" spans="1:8" ht="19.5" customHeight="1">
      <c r="A42" s="12" t="s">
        <v>48</v>
      </c>
      <c r="B42" s="7">
        <v>400</v>
      </c>
      <c r="C42" s="7">
        <v>318</v>
      </c>
      <c r="D42" s="9">
        <f t="shared" si="0"/>
        <v>-20.499999999999996</v>
      </c>
      <c r="E42" s="10" t="s">
        <v>10</v>
      </c>
      <c r="F42" s="7"/>
      <c r="G42" s="7"/>
      <c r="H42" s="9" t="e">
        <f t="shared" si="1"/>
        <v>#DIV/0!</v>
      </c>
    </row>
    <row r="43" spans="1:8" ht="19.5" customHeight="1">
      <c r="A43" s="10" t="s">
        <v>54</v>
      </c>
      <c r="B43" s="7"/>
      <c r="C43" s="7"/>
      <c r="D43" s="9" t="e">
        <f t="shared" si="0"/>
        <v>#DIV/0!</v>
      </c>
      <c r="E43" s="10" t="s">
        <v>12</v>
      </c>
      <c r="F43" s="7"/>
      <c r="G43" s="7"/>
      <c r="H43" s="9" t="e">
        <f t="shared" si="1"/>
        <v>#DIV/0!</v>
      </c>
    </row>
    <row r="44" spans="1:8" ht="19.5" customHeight="1">
      <c r="A44" s="10" t="s">
        <v>15</v>
      </c>
      <c r="B44" s="7">
        <v>125</v>
      </c>
      <c r="C44" s="7">
        <v>144</v>
      </c>
      <c r="D44" s="9">
        <f t="shared" si="0"/>
        <v>15.199999999999992</v>
      </c>
      <c r="E44" s="10" t="s">
        <v>55</v>
      </c>
      <c r="F44" s="7"/>
      <c r="G44" s="7"/>
      <c r="H44" s="9" t="e">
        <f t="shared" si="1"/>
        <v>#DIV/0!</v>
      </c>
    </row>
    <row r="45" spans="1:8" ht="19.5" customHeight="1">
      <c r="A45" s="10" t="s">
        <v>56</v>
      </c>
      <c r="B45" s="7">
        <v>127</v>
      </c>
      <c r="C45" s="7">
        <v>88</v>
      </c>
      <c r="D45" s="9">
        <f t="shared" si="0"/>
        <v>-30.708661417322837</v>
      </c>
      <c r="E45" s="12" t="s">
        <v>57</v>
      </c>
      <c r="F45" s="7"/>
      <c r="G45" s="7"/>
      <c r="H45" s="9" t="e">
        <f t="shared" si="1"/>
        <v>#DIV/0!</v>
      </c>
    </row>
    <row r="46" spans="1:8" ht="19.5" customHeight="1">
      <c r="A46" s="12" t="s">
        <v>58</v>
      </c>
      <c r="B46" s="7">
        <f>SUM(B47:B57)</f>
        <v>0</v>
      </c>
      <c r="C46" s="7">
        <f>SUM(C47:C57)</f>
        <v>0</v>
      </c>
      <c r="D46" s="9" t="e">
        <f t="shared" si="0"/>
        <v>#DIV/0!</v>
      </c>
      <c r="E46" s="12" t="s">
        <v>59</v>
      </c>
      <c r="F46" s="7"/>
      <c r="G46" s="7"/>
      <c r="H46" s="9" t="e">
        <f t="shared" si="1"/>
        <v>#DIV/0!</v>
      </c>
    </row>
    <row r="47" spans="1:8" ht="19.5" customHeight="1">
      <c r="A47" s="12" t="s">
        <v>8</v>
      </c>
      <c r="B47" s="7"/>
      <c r="C47" s="7"/>
      <c r="D47" s="9" t="e">
        <f t="shared" si="0"/>
        <v>#DIV/0!</v>
      </c>
      <c r="E47" s="12" t="s">
        <v>48</v>
      </c>
      <c r="F47" s="7"/>
      <c r="G47" s="7"/>
      <c r="H47" s="9" t="e">
        <f t="shared" si="1"/>
        <v>#DIV/0!</v>
      </c>
    </row>
    <row r="48" spans="1:8" ht="19.5" customHeight="1">
      <c r="A48" s="12" t="s">
        <v>10</v>
      </c>
      <c r="B48" s="7"/>
      <c r="C48" s="7"/>
      <c r="D48" s="9" t="e">
        <f t="shared" si="0"/>
        <v>#DIV/0!</v>
      </c>
      <c r="E48" s="10" t="s">
        <v>15</v>
      </c>
      <c r="F48" s="7"/>
      <c r="G48" s="7"/>
      <c r="H48" s="9" t="e">
        <f t="shared" si="1"/>
        <v>#DIV/0!</v>
      </c>
    </row>
    <row r="49" spans="1:8" ht="19.5" customHeight="1">
      <c r="A49" s="10" t="s">
        <v>12</v>
      </c>
      <c r="B49" s="7"/>
      <c r="C49" s="7"/>
      <c r="D49" s="9" t="e">
        <f t="shared" si="0"/>
        <v>#DIV/0!</v>
      </c>
      <c r="E49" s="10" t="s">
        <v>60</v>
      </c>
      <c r="F49" s="7"/>
      <c r="G49" s="7"/>
      <c r="H49" s="9" t="e">
        <f t="shared" si="1"/>
        <v>#DIV/0!</v>
      </c>
    </row>
    <row r="50" spans="1:8" ht="19.5" customHeight="1">
      <c r="A50" s="10" t="s">
        <v>61</v>
      </c>
      <c r="B50" s="7"/>
      <c r="C50" s="7"/>
      <c r="D50" s="9" t="e">
        <f t="shared" si="0"/>
        <v>#DIV/0!</v>
      </c>
      <c r="E50" s="10" t="s">
        <v>62</v>
      </c>
      <c r="F50" s="7">
        <f>SUM(F51:F58,B59:B64)</f>
        <v>557</v>
      </c>
      <c r="G50" s="7">
        <f>SUM(G51:G58,C59:C64)</f>
        <v>588</v>
      </c>
      <c r="H50" s="9">
        <f t="shared" si="1"/>
        <v>5.565529622980248</v>
      </c>
    </row>
    <row r="51" spans="1:8" ht="19.5" customHeight="1">
      <c r="A51" s="10" t="s">
        <v>63</v>
      </c>
      <c r="B51" s="7"/>
      <c r="C51" s="7"/>
      <c r="D51" s="9" t="e">
        <f t="shared" si="0"/>
        <v>#DIV/0!</v>
      </c>
      <c r="E51" s="10" t="s">
        <v>8</v>
      </c>
      <c r="F51" s="7">
        <v>170</v>
      </c>
      <c r="G51" s="11">
        <v>160</v>
      </c>
      <c r="H51" s="9">
        <f t="shared" si="1"/>
        <v>-5.882352941176472</v>
      </c>
    </row>
    <row r="52" spans="1:8" ht="19.5" customHeight="1">
      <c r="A52" s="7" t="s">
        <v>64</v>
      </c>
      <c r="B52" s="7"/>
      <c r="C52" s="7"/>
      <c r="D52" s="9" t="e">
        <f t="shared" si="0"/>
        <v>#DIV/0!</v>
      </c>
      <c r="E52" s="12" t="s">
        <v>10</v>
      </c>
      <c r="F52" s="7">
        <v>33</v>
      </c>
      <c r="G52" s="11">
        <v>38</v>
      </c>
      <c r="H52" s="9">
        <f t="shared" si="1"/>
        <v>15.15151515151516</v>
      </c>
    </row>
    <row r="53" spans="1:8" ht="19.5" customHeight="1">
      <c r="A53" s="12" t="s">
        <v>65</v>
      </c>
      <c r="B53" s="7"/>
      <c r="C53" s="7"/>
      <c r="D53" s="9" t="e">
        <f t="shared" si="0"/>
        <v>#DIV/0!</v>
      </c>
      <c r="E53" s="12" t="s">
        <v>12</v>
      </c>
      <c r="F53" s="7"/>
      <c r="G53" s="11"/>
      <c r="H53" s="9" t="e">
        <f t="shared" si="1"/>
        <v>#DIV/0!</v>
      </c>
    </row>
    <row r="54" spans="1:8" ht="19.5" customHeight="1">
      <c r="A54" s="12" t="s">
        <v>66</v>
      </c>
      <c r="B54" s="7"/>
      <c r="C54" s="7"/>
      <c r="D54" s="9" t="e">
        <f t="shared" si="0"/>
        <v>#DIV/0!</v>
      </c>
      <c r="E54" s="12" t="s">
        <v>67</v>
      </c>
      <c r="F54" s="7"/>
      <c r="G54" s="11"/>
      <c r="H54" s="9" t="e">
        <f t="shared" si="1"/>
        <v>#DIV/0!</v>
      </c>
    </row>
    <row r="55" spans="1:8" ht="19.5" customHeight="1">
      <c r="A55" s="12" t="s">
        <v>48</v>
      </c>
      <c r="B55" s="7"/>
      <c r="C55" s="7"/>
      <c r="D55" s="9" t="e">
        <f t="shared" si="0"/>
        <v>#DIV/0!</v>
      </c>
      <c r="E55" s="10" t="s">
        <v>68</v>
      </c>
      <c r="F55" s="7"/>
      <c r="G55" s="11"/>
      <c r="H55" s="9" t="e">
        <f t="shared" si="1"/>
        <v>#DIV/0!</v>
      </c>
    </row>
    <row r="56" spans="1:8" ht="19.5" customHeight="1">
      <c r="A56" s="10" t="s">
        <v>15</v>
      </c>
      <c r="B56" s="7"/>
      <c r="C56" s="7"/>
      <c r="D56" s="9" t="e">
        <f t="shared" si="0"/>
        <v>#DIV/0!</v>
      </c>
      <c r="E56" s="10" t="s">
        <v>69</v>
      </c>
      <c r="F56" s="7"/>
      <c r="G56" s="11"/>
      <c r="H56" s="9" t="e">
        <f t="shared" si="1"/>
        <v>#DIV/0!</v>
      </c>
    </row>
    <row r="57" spans="1:8" ht="19.5" customHeight="1">
      <c r="A57" s="10" t="s">
        <v>70</v>
      </c>
      <c r="B57" s="7"/>
      <c r="C57" s="7"/>
      <c r="D57" s="9" t="e">
        <f t="shared" si="0"/>
        <v>#DIV/0!</v>
      </c>
      <c r="E57" s="10" t="s">
        <v>71</v>
      </c>
      <c r="F57" s="7"/>
      <c r="G57" s="11"/>
      <c r="H57" s="9" t="e">
        <f t="shared" si="1"/>
        <v>#DIV/0!</v>
      </c>
    </row>
    <row r="58" spans="1:8" ht="19.5" customHeight="1">
      <c r="A58" s="10" t="s">
        <v>72</v>
      </c>
      <c r="B58" s="7">
        <f>SUM(F32:F39)</f>
        <v>1760</v>
      </c>
      <c r="C58" s="7">
        <f>SUM(G32:G39)</f>
        <v>1895</v>
      </c>
      <c r="D58" s="9">
        <f t="shared" si="0"/>
        <v>7.670454545454541</v>
      </c>
      <c r="E58" s="12" t="s">
        <v>73</v>
      </c>
      <c r="F58" s="7">
        <v>110</v>
      </c>
      <c r="G58" s="11">
        <v>110</v>
      </c>
      <c r="H58" s="9">
        <f t="shared" si="1"/>
        <v>0</v>
      </c>
    </row>
    <row r="59" spans="1:8" ht="19.5" customHeight="1">
      <c r="A59" s="12" t="s">
        <v>74</v>
      </c>
      <c r="B59" s="7"/>
      <c r="C59" s="7"/>
      <c r="D59" s="9" t="e">
        <f t="shared" si="0"/>
        <v>#DIV/0!</v>
      </c>
      <c r="E59" s="10" t="s">
        <v>8</v>
      </c>
      <c r="F59" s="7">
        <v>31</v>
      </c>
      <c r="G59" s="11">
        <v>34</v>
      </c>
      <c r="H59" s="9">
        <f t="shared" si="1"/>
        <v>9.677419354838701</v>
      </c>
    </row>
    <row r="60" spans="1:8" ht="19.5" customHeight="1">
      <c r="A60" s="12" t="s">
        <v>75</v>
      </c>
      <c r="B60" s="7"/>
      <c r="C60" s="7"/>
      <c r="D60" s="9" t="e">
        <f t="shared" si="0"/>
        <v>#DIV/0!</v>
      </c>
      <c r="E60" s="7" t="s">
        <v>10</v>
      </c>
      <c r="F60" s="7"/>
      <c r="G60" s="11"/>
      <c r="H60" s="9" t="e">
        <f t="shared" si="1"/>
        <v>#DIV/0!</v>
      </c>
    </row>
    <row r="61" spans="1:8" ht="19.5" customHeight="1">
      <c r="A61" s="10" t="s">
        <v>76</v>
      </c>
      <c r="B61" s="7">
        <v>107</v>
      </c>
      <c r="C61" s="7">
        <v>145</v>
      </c>
      <c r="D61" s="9">
        <f t="shared" si="0"/>
        <v>35.51401869158879</v>
      </c>
      <c r="E61" s="12" t="s">
        <v>12</v>
      </c>
      <c r="F61" s="7"/>
      <c r="G61" s="11"/>
      <c r="H61" s="9" t="e">
        <f t="shared" si="1"/>
        <v>#DIV/0!</v>
      </c>
    </row>
    <row r="62" spans="1:8" ht="19.5" customHeight="1">
      <c r="A62" s="10" t="s">
        <v>77</v>
      </c>
      <c r="B62" s="7"/>
      <c r="C62" s="7"/>
      <c r="D62" s="9" t="e">
        <f t="shared" si="0"/>
        <v>#DIV/0!</v>
      </c>
      <c r="E62" s="12" t="s">
        <v>78</v>
      </c>
      <c r="F62" s="7"/>
      <c r="G62" s="11"/>
      <c r="H62" s="9" t="e">
        <f t="shared" si="1"/>
        <v>#DIV/0!</v>
      </c>
    </row>
    <row r="63" spans="1:8" ht="19.5" customHeight="1">
      <c r="A63" s="10" t="s">
        <v>15</v>
      </c>
      <c r="B63" s="7">
        <v>14</v>
      </c>
      <c r="C63" s="7">
        <v>20</v>
      </c>
      <c r="D63" s="9">
        <f t="shared" si="0"/>
        <v>42.85714285714286</v>
      </c>
      <c r="E63" s="12" t="s">
        <v>79</v>
      </c>
      <c r="F63" s="7"/>
      <c r="G63" s="11"/>
      <c r="H63" s="9" t="e">
        <f t="shared" si="1"/>
        <v>#DIV/0!</v>
      </c>
    </row>
    <row r="64" spans="1:8" ht="19.5" customHeight="1">
      <c r="A64" s="10" t="s">
        <v>80</v>
      </c>
      <c r="B64" s="7">
        <v>123</v>
      </c>
      <c r="C64" s="7">
        <v>115</v>
      </c>
      <c r="D64" s="9">
        <f t="shared" si="0"/>
        <v>-6.504065040650408</v>
      </c>
      <c r="E64" s="10" t="s">
        <v>81</v>
      </c>
      <c r="F64" s="7"/>
      <c r="G64" s="11"/>
      <c r="H64" s="9" t="e">
        <f t="shared" si="1"/>
        <v>#DIV/0!</v>
      </c>
    </row>
    <row r="65" spans="1:8" ht="19.5" customHeight="1">
      <c r="A65" s="7" t="s">
        <v>82</v>
      </c>
      <c r="B65" s="7">
        <f>SUM(B66:B73)</f>
        <v>2273</v>
      </c>
      <c r="C65" s="7">
        <f>SUM(C66:C73)</f>
        <v>2317</v>
      </c>
      <c r="D65" s="9">
        <f t="shared" si="0"/>
        <v>1.9357677078750468</v>
      </c>
      <c r="E65" s="10" t="s">
        <v>83</v>
      </c>
      <c r="F65" s="7">
        <v>3</v>
      </c>
      <c r="G65" s="11">
        <v>6</v>
      </c>
      <c r="H65" s="9">
        <f t="shared" si="1"/>
        <v>100</v>
      </c>
    </row>
    <row r="66" spans="1:8" ht="19.5" customHeight="1">
      <c r="A66" s="12" t="s">
        <v>8</v>
      </c>
      <c r="B66" s="7">
        <v>607</v>
      </c>
      <c r="C66" s="7">
        <v>655</v>
      </c>
      <c r="D66" s="9">
        <f t="shared" si="0"/>
        <v>7.907742998352552</v>
      </c>
      <c r="E66" s="10" t="s">
        <v>84</v>
      </c>
      <c r="F66" s="7"/>
      <c r="G66" s="11"/>
      <c r="H66" s="9" t="e">
        <f t="shared" si="1"/>
        <v>#DIV/0!</v>
      </c>
    </row>
    <row r="67" spans="1:8" ht="19.5" customHeight="1">
      <c r="A67" s="12" t="s">
        <v>10</v>
      </c>
      <c r="B67" s="7">
        <v>1599</v>
      </c>
      <c r="C67" s="7">
        <v>1583</v>
      </c>
      <c r="D67" s="9">
        <f t="shared" si="0"/>
        <v>-1.000625390869292</v>
      </c>
      <c r="E67" s="12" t="s">
        <v>85</v>
      </c>
      <c r="F67" s="7"/>
      <c r="G67" s="11"/>
      <c r="H67" s="9" t="e">
        <f t="shared" si="1"/>
        <v>#DIV/0!</v>
      </c>
    </row>
    <row r="68" spans="1:8" ht="19.5" customHeight="1">
      <c r="A68" s="12" t="s">
        <v>12</v>
      </c>
      <c r="B68" s="7"/>
      <c r="C68" s="7"/>
      <c r="D68" s="9" t="e">
        <f t="shared" si="0"/>
        <v>#DIV/0!</v>
      </c>
      <c r="E68" s="12" t="s">
        <v>15</v>
      </c>
      <c r="F68" s="7"/>
      <c r="G68" s="11"/>
      <c r="H68" s="9" t="e">
        <f t="shared" si="1"/>
        <v>#DIV/0!</v>
      </c>
    </row>
    <row r="69" spans="1:8" ht="19.5" customHeight="1">
      <c r="A69" s="10" t="s">
        <v>86</v>
      </c>
      <c r="B69" s="7">
        <v>32</v>
      </c>
      <c r="C69" s="7">
        <v>32</v>
      </c>
      <c r="D69" s="9">
        <f t="shared" si="0"/>
        <v>0</v>
      </c>
      <c r="E69" s="12" t="s">
        <v>87</v>
      </c>
      <c r="F69" s="7">
        <v>34</v>
      </c>
      <c r="G69" s="11">
        <v>8</v>
      </c>
      <c r="H69" s="9">
        <f t="shared" si="1"/>
        <v>-76.47058823529412</v>
      </c>
    </row>
    <row r="70" spans="1:8" ht="19.5" customHeight="1">
      <c r="A70" s="10" t="s">
        <v>88</v>
      </c>
      <c r="B70" s="7"/>
      <c r="C70" s="7"/>
      <c r="D70" s="9" t="e">
        <f aca="true" t="shared" si="2" ref="D70:D133">(C70/B70-1)*100</f>
        <v>#DIV/0!</v>
      </c>
      <c r="E70" s="10" t="s">
        <v>89</v>
      </c>
      <c r="F70" s="7">
        <f>SUM(F71:F79)</f>
        <v>0</v>
      </c>
      <c r="G70" s="7">
        <f>SUM(G71:G79)</f>
        <v>7539</v>
      </c>
      <c r="H70" s="9" t="e">
        <f aca="true" t="shared" si="3" ref="H70:H133">(G70/F70-1)*100</f>
        <v>#DIV/0!</v>
      </c>
    </row>
    <row r="71" spans="1:8" ht="19.5" customHeight="1">
      <c r="A71" s="10" t="s">
        <v>90</v>
      </c>
      <c r="B71" s="7"/>
      <c r="C71" s="7"/>
      <c r="D71" s="9" t="e">
        <f t="shared" si="2"/>
        <v>#DIV/0!</v>
      </c>
      <c r="E71" s="10" t="s">
        <v>8</v>
      </c>
      <c r="F71" s="7"/>
      <c r="G71" s="7">
        <v>3969</v>
      </c>
      <c r="H71" s="9" t="e">
        <f t="shared" si="3"/>
        <v>#DIV/0!</v>
      </c>
    </row>
    <row r="72" spans="1:8" ht="19.5" customHeight="1">
      <c r="A72" s="12" t="s">
        <v>15</v>
      </c>
      <c r="B72" s="7"/>
      <c r="C72" s="7">
        <v>12</v>
      </c>
      <c r="D72" s="9" t="e">
        <f t="shared" si="2"/>
        <v>#DIV/0!</v>
      </c>
      <c r="E72" s="10" t="s">
        <v>10</v>
      </c>
      <c r="F72" s="7"/>
      <c r="G72" s="7">
        <v>1537</v>
      </c>
      <c r="H72" s="9" t="e">
        <f t="shared" si="3"/>
        <v>#DIV/0!</v>
      </c>
    </row>
    <row r="73" spans="1:8" ht="19.5" customHeight="1">
      <c r="A73" s="12" t="s">
        <v>91</v>
      </c>
      <c r="B73" s="7">
        <v>35</v>
      </c>
      <c r="C73" s="7">
        <v>35</v>
      </c>
      <c r="D73" s="9">
        <f t="shared" si="2"/>
        <v>0</v>
      </c>
      <c r="E73" s="7" t="s">
        <v>12</v>
      </c>
      <c r="F73" s="7"/>
      <c r="G73" s="7">
        <v>330</v>
      </c>
      <c r="H73" s="9" t="e">
        <f t="shared" si="3"/>
        <v>#DIV/0!</v>
      </c>
    </row>
    <row r="74" spans="1:8" ht="19.5" customHeight="1">
      <c r="A74" s="7" t="s">
        <v>92</v>
      </c>
      <c r="B74" s="7">
        <f>SUM(B75:B84)</f>
        <v>2112</v>
      </c>
      <c r="C74" s="7">
        <f>SUM(C75:C84)</f>
        <v>2189</v>
      </c>
      <c r="D74" s="9">
        <f t="shared" si="2"/>
        <v>3.645833333333326</v>
      </c>
      <c r="E74" s="12" t="s">
        <v>93</v>
      </c>
      <c r="F74" s="7"/>
      <c r="G74" s="7">
        <v>360</v>
      </c>
      <c r="H74" s="9" t="e">
        <f t="shared" si="3"/>
        <v>#DIV/0!</v>
      </c>
    </row>
    <row r="75" spans="1:8" ht="19.5" customHeight="1">
      <c r="A75" s="12" t="s">
        <v>8</v>
      </c>
      <c r="B75" s="7">
        <v>492</v>
      </c>
      <c r="C75" s="11">
        <v>535</v>
      </c>
      <c r="D75" s="9">
        <f t="shared" si="2"/>
        <v>8.739837398373984</v>
      </c>
      <c r="E75" s="12" t="s">
        <v>94</v>
      </c>
      <c r="F75" s="7"/>
      <c r="G75" s="7">
        <v>900</v>
      </c>
      <c r="H75" s="9" t="e">
        <f t="shared" si="3"/>
        <v>#DIV/0!</v>
      </c>
    </row>
    <row r="76" spans="1:8" ht="19.5" customHeight="1">
      <c r="A76" s="12" t="s">
        <v>10</v>
      </c>
      <c r="B76" s="7">
        <v>372</v>
      </c>
      <c r="C76" s="11">
        <v>407</v>
      </c>
      <c r="D76" s="9">
        <f t="shared" si="2"/>
        <v>9.408602150537625</v>
      </c>
      <c r="E76" s="12" t="s">
        <v>95</v>
      </c>
      <c r="F76" s="7"/>
      <c r="G76" s="7">
        <v>219</v>
      </c>
      <c r="H76" s="9" t="e">
        <f t="shared" si="3"/>
        <v>#DIV/0!</v>
      </c>
    </row>
    <row r="77" spans="1:8" ht="19.5" customHeight="1">
      <c r="A77" s="12" t="s">
        <v>12</v>
      </c>
      <c r="B77" s="7"/>
      <c r="C77" s="11"/>
      <c r="D77" s="9" t="e">
        <f t="shared" si="2"/>
        <v>#DIV/0!</v>
      </c>
      <c r="E77" s="10" t="s">
        <v>48</v>
      </c>
      <c r="F77" s="7"/>
      <c r="G77" s="7">
        <v>187</v>
      </c>
      <c r="H77" s="9" t="e">
        <f t="shared" si="3"/>
        <v>#DIV/0!</v>
      </c>
    </row>
    <row r="78" spans="1:8" ht="19.5" customHeight="1">
      <c r="A78" s="10" t="s">
        <v>96</v>
      </c>
      <c r="B78" s="7"/>
      <c r="C78" s="11"/>
      <c r="D78" s="9" t="e">
        <f t="shared" si="2"/>
        <v>#DIV/0!</v>
      </c>
      <c r="E78" s="10" t="s">
        <v>15</v>
      </c>
      <c r="F78" s="7"/>
      <c r="G78" s="7">
        <v>35</v>
      </c>
      <c r="H78" s="9" t="e">
        <f t="shared" si="3"/>
        <v>#DIV/0!</v>
      </c>
    </row>
    <row r="79" spans="1:8" ht="19.5" customHeight="1">
      <c r="A79" s="10" t="s">
        <v>97</v>
      </c>
      <c r="B79" s="7"/>
      <c r="C79" s="11"/>
      <c r="D79" s="9" t="e">
        <f t="shared" si="2"/>
        <v>#DIV/0!</v>
      </c>
      <c r="E79" s="10" t="s">
        <v>98</v>
      </c>
      <c r="F79" s="7"/>
      <c r="G79" s="7">
        <v>2</v>
      </c>
      <c r="H79" s="9" t="e">
        <f t="shared" si="3"/>
        <v>#DIV/0!</v>
      </c>
    </row>
    <row r="80" spans="1:8" ht="19.5" customHeight="1">
      <c r="A80" s="10" t="s">
        <v>99</v>
      </c>
      <c r="B80" s="7"/>
      <c r="C80" s="11"/>
      <c r="D80" s="9" t="e">
        <f t="shared" si="2"/>
        <v>#DIV/0!</v>
      </c>
      <c r="E80" s="12" t="s">
        <v>100</v>
      </c>
      <c r="F80" s="7">
        <f>SUM(F81:F85,B86:B92)</f>
        <v>15</v>
      </c>
      <c r="G80" s="7">
        <f>SUM(G81:G85,C86:C92)</f>
        <v>2715</v>
      </c>
      <c r="H80" s="9">
        <f t="shared" si="3"/>
        <v>18000</v>
      </c>
    </row>
    <row r="81" spans="1:8" ht="19.5" customHeight="1">
      <c r="A81" s="12" t="s">
        <v>101</v>
      </c>
      <c r="B81" s="7"/>
      <c r="C81" s="11"/>
      <c r="D81" s="9" t="e">
        <f t="shared" si="2"/>
        <v>#DIV/0!</v>
      </c>
      <c r="E81" s="12" t="s">
        <v>8</v>
      </c>
      <c r="F81" s="7"/>
      <c r="G81" s="7">
        <v>874</v>
      </c>
      <c r="H81" s="9" t="e">
        <f t="shared" si="3"/>
        <v>#DIV/0!</v>
      </c>
    </row>
    <row r="82" spans="1:8" ht="19.5" customHeight="1">
      <c r="A82" s="12" t="s">
        <v>102</v>
      </c>
      <c r="B82" s="7">
        <v>1214</v>
      </c>
      <c r="C82" s="11">
        <v>1213</v>
      </c>
      <c r="D82" s="9">
        <f t="shared" si="2"/>
        <v>-0.08237232289950436</v>
      </c>
      <c r="E82" s="12" t="s">
        <v>10</v>
      </c>
      <c r="F82" s="7"/>
      <c r="G82" s="7">
        <v>2</v>
      </c>
      <c r="H82" s="9" t="e">
        <f t="shared" si="3"/>
        <v>#DIV/0!</v>
      </c>
    </row>
    <row r="83" spans="1:8" ht="19.5" customHeight="1">
      <c r="A83" s="12" t="s">
        <v>15</v>
      </c>
      <c r="B83" s="7"/>
      <c r="C83" s="11"/>
      <c r="D83" s="9" t="e">
        <f t="shared" si="2"/>
        <v>#DIV/0!</v>
      </c>
      <c r="E83" s="10" t="s">
        <v>12</v>
      </c>
      <c r="F83" s="7"/>
      <c r="G83" s="7"/>
      <c r="H83" s="9" t="e">
        <f t="shared" si="3"/>
        <v>#DIV/0!</v>
      </c>
    </row>
    <row r="84" spans="1:8" ht="19.5" customHeight="1">
      <c r="A84" s="10" t="s">
        <v>103</v>
      </c>
      <c r="B84" s="7">
        <v>34</v>
      </c>
      <c r="C84" s="11">
        <v>34</v>
      </c>
      <c r="D84" s="9">
        <f t="shared" si="2"/>
        <v>0</v>
      </c>
      <c r="E84" s="10" t="s">
        <v>104</v>
      </c>
      <c r="F84" s="7"/>
      <c r="G84" s="7"/>
      <c r="H84" s="9" t="e">
        <f t="shared" si="3"/>
        <v>#DIV/0!</v>
      </c>
    </row>
    <row r="85" spans="1:8" ht="19.5" customHeight="1">
      <c r="A85" s="10" t="s">
        <v>105</v>
      </c>
      <c r="B85" s="7">
        <f>SUM(F59:F69)</f>
        <v>68</v>
      </c>
      <c r="C85" s="7">
        <f>SUM(G59:G69)</f>
        <v>48</v>
      </c>
      <c r="D85" s="9">
        <f t="shared" si="2"/>
        <v>-29.411764705882348</v>
      </c>
      <c r="E85" s="10" t="s">
        <v>106</v>
      </c>
      <c r="F85" s="7"/>
      <c r="G85" s="7"/>
      <c r="H85" s="9" t="e">
        <f t="shared" si="3"/>
        <v>#DIV/0!</v>
      </c>
    </row>
    <row r="86" spans="1:8" ht="19.5" customHeight="1">
      <c r="A86" s="10" t="s">
        <v>107</v>
      </c>
      <c r="B86" s="7"/>
      <c r="C86" s="7">
        <v>598</v>
      </c>
      <c r="D86" s="9" t="e">
        <f t="shared" si="2"/>
        <v>#DIV/0!</v>
      </c>
      <c r="E86" s="12" t="s">
        <v>108</v>
      </c>
      <c r="F86" s="7"/>
      <c r="G86" s="7"/>
      <c r="H86" s="9" t="e">
        <f t="shared" si="3"/>
        <v>#DIV/0!</v>
      </c>
    </row>
    <row r="87" spans="1:8" ht="19.5" customHeight="1">
      <c r="A87" s="12" t="s">
        <v>109</v>
      </c>
      <c r="B87" s="7"/>
      <c r="C87" s="7">
        <v>721</v>
      </c>
      <c r="D87" s="9" t="e">
        <f t="shared" si="2"/>
        <v>#DIV/0!</v>
      </c>
      <c r="E87" s="12" t="s">
        <v>15</v>
      </c>
      <c r="F87" s="7"/>
      <c r="G87" s="7"/>
      <c r="H87" s="9" t="e">
        <f t="shared" si="3"/>
        <v>#DIV/0!</v>
      </c>
    </row>
    <row r="88" spans="1:8" ht="19.5" customHeight="1">
      <c r="A88" s="12" t="s">
        <v>110</v>
      </c>
      <c r="B88" s="7"/>
      <c r="C88" s="7"/>
      <c r="D88" s="9" t="e">
        <f t="shared" si="2"/>
        <v>#DIV/0!</v>
      </c>
      <c r="E88" s="12" t="s">
        <v>111</v>
      </c>
      <c r="F88" s="7"/>
      <c r="G88" s="7"/>
      <c r="H88" s="9" t="e">
        <f t="shared" si="3"/>
        <v>#DIV/0!</v>
      </c>
    </row>
    <row r="89" spans="1:8" ht="19.5" customHeight="1">
      <c r="A89" s="12" t="s">
        <v>112</v>
      </c>
      <c r="B89" s="7"/>
      <c r="C89" s="7"/>
      <c r="D89" s="9" t="e">
        <f t="shared" si="2"/>
        <v>#DIV/0!</v>
      </c>
      <c r="E89" s="10" t="s">
        <v>113</v>
      </c>
      <c r="F89" s="7">
        <f>SUM(F90:F94)</f>
        <v>266</v>
      </c>
      <c r="G89" s="7">
        <f>SUM(G90:G94)</f>
        <v>289</v>
      </c>
      <c r="H89" s="9">
        <f t="shared" si="3"/>
        <v>8.646616541353392</v>
      </c>
    </row>
    <row r="90" spans="1:8" ht="19.5" customHeight="1">
      <c r="A90" s="10" t="s">
        <v>48</v>
      </c>
      <c r="B90" s="7"/>
      <c r="C90" s="7"/>
      <c r="D90" s="9" t="e">
        <f t="shared" si="2"/>
        <v>#DIV/0!</v>
      </c>
      <c r="E90" s="10" t="s">
        <v>8</v>
      </c>
      <c r="F90" s="7">
        <v>103</v>
      </c>
      <c r="G90" s="11">
        <v>108</v>
      </c>
      <c r="H90" s="9">
        <f t="shared" si="3"/>
        <v>4.854368932038833</v>
      </c>
    </row>
    <row r="91" spans="1:8" ht="19.5" customHeight="1">
      <c r="A91" s="10" t="s">
        <v>15</v>
      </c>
      <c r="B91" s="7"/>
      <c r="C91" s="7">
        <v>504</v>
      </c>
      <c r="D91" s="9" t="e">
        <f t="shared" si="2"/>
        <v>#DIV/0!</v>
      </c>
      <c r="E91" s="10" t="s">
        <v>10</v>
      </c>
      <c r="F91" s="7"/>
      <c r="G91" s="11">
        <v>5</v>
      </c>
      <c r="H91" s="9" t="e">
        <f t="shared" si="3"/>
        <v>#DIV/0!</v>
      </c>
    </row>
    <row r="92" spans="1:8" ht="19.5" customHeight="1">
      <c r="A92" s="10" t="s">
        <v>114</v>
      </c>
      <c r="B92" s="7">
        <v>15</v>
      </c>
      <c r="C92" s="7">
        <v>16</v>
      </c>
      <c r="D92" s="9">
        <f t="shared" si="2"/>
        <v>6.666666666666665</v>
      </c>
      <c r="E92" s="12" t="s">
        <v>12</v>
      </c>
      <c r="F92" s="7"/>
      <c r="G92" s="11"/>
      <c r="H92" s="9" t="e">
        <f t="shared" si="3"/>
        <v>#DIV/0!</v>
      </c>
    </row>
    <row r="93" spans="1:8" ht="19.5" customHeight="1">
      <c r="A93" s="12" t="s">
        <v>115</v>
      </c>
      <c r="B93" s="7">
        <f>SUM(B94:B99)</f>
        <v>156</v>
      </c>
      <c r="C93" s="7">
        <f>SUM(C94:C99)</f>
        <v>172</v>
      </c>
      <c r="D93" s="9">
        <f t="shared" si="2"/>
        <v>10.256410256410264</v>
      </c>
      <c r="E93" s="12" t="s">
        <v>116</v>
      </c>
      <c r="F93" s="7">
        <v>163</v>
      </c>
      <c r="G93" s="11">
        <v>176</v>
      </c>
      <c r="H93" s="9">
        <f t="shared" si="3"/>
        <v>7.975460122699385</v>
      </c>
    </row>
    <row r="94" spans="1:8" ht="19.5" customHeight="1">
      <c r="A94" s="12" t="s">
        <v>8</v>
      </c>
      <c r="B94" s="7">
        <v>96</v>
      </c>
      <c r="C94" s="7">
        <v>110</v>
      </c>
      <c r="D94" s="9">
        <f t="shared" si="2"/>
        <v>14.583333333333325</v>
      </c>
      <c r="E94" s="12" t="s">
        <v>117</v>
      </c>
      <c r="F94" s="7"/>
      <c r="G94" s="11"/>
      <c r="H94" s="9" t="e">
        <f t="shared" si="3"/>
        <v>#DIV/0!</v>
      </c>
    </row>
    <row r="95" spans="1:8" s="13" customFormat="1" ht="19.5" customHeight="1">
      <c r="A95" s="12" t="s">
        <v>10</v>
      </c>
      <c r="B95" s="7">
        <v>16</v>
      </c>
      <c r="C95" s="7">
        <v>16</v>
      </c>
      <c r="D95" s="9">
        <f t="shared" si="2"/>
        <v>0</v>
      </c>
      <c r="E95" s="10" t="s">
        <v>118</v>
      </c>
      <c r="F95" s="7">
        <f>SUM(F96:F101)</f>
        <v>353</v>
      </c>
      <c r="G95" s="7">
        <f>SUM(G96:G101)</f>
        <v>220</v>
      </c>
      <c r="H95" s="9">
        <f t="shared" si="3"/>
        <v>-37.6770538243626</v>
      </c>
    </row>
    <row r="96" spans="1:8" ht="19.5" customHeight="1">
      <c r="A96" s="10" t="s">
        <v>12</v>
      </c>
      <c r="B96" s="7"/>
      <c r="C96" s="7"/>
      <c r="D96" s="9" t="e">
        <f t="shared" si="2"/>
        <v>#DIV/0!</v>
      </c>
      <c r="E96" s="10" t="s">
        <v>8</v>
      </c>
      <c r="F96" s="7">
        <v>238</v>
      </c>
      <c r="G96" s="11">
        <v>115</v>
      </c>
      <c r="H96" s="9">
        <f t="shared" si="3"/>
        <v>-51.68067226890756</v>
      </c>
    </row>
    <row r="97" spans="1:8" ht="19.5" customHeight="1">
      <c r="A97" s="10" t="s">
        <v>119</v>
      </c>
      <c r="B97" s="7">
        <v>25</v>
      </c>
      <c r="C97" s="11">
        <v>25</v>
      </c>
      <c r="D97" s="9">
        <f t="shared" si="2"/>
        <v>0</v>
      </c>
      <c r="E97" s="10" t="s">
        <v>10</v>
      </c>
      <c r="F97" s="7">
        <v>115</v>
      </c>
      <c r="G97" s="7">
        <v>105</v>
      </c>
      <c r="H97" s="9">
        <f t="shared" si="3"/>
        <v>-8.695652173913048</v>
      </c>
    </row>
    <row r="98" spans="1:8" ht="19.5" customHeight="1">
      <c r="A98" s="10" t="s">
        <v>15</v>
      </c>
      <c r="B98" s="7">
        <v>19</v>
      </c>
      <c r="C98" s="11">
        <v>21</v>
      </c>
      <c r="D98" s="9">
        <f t="shared" si="2"/>
        <v>10.526315789473696</v>
      </c>
      <c r="E98" s="7" t="s">
        <v>12</v>
      </c>
      <c r="F98" s="7"/>
      <c r="G98" s="7"/>
      <c r="H98" s="9" t="e">
        <f t="shared" si="3"/>
        <v>#DIV/0!</v>
      </c>
    </row>
    <row r="99" spans="1:8" ht="19.5" customHeight="1">
      <c r="A99" s="7" t="s">
        <v>120</v>
      </c>
      <c r="B99" s="7"/>
      <c r="C99" s="11"/>
      <c r="D99" s="9" t="e">
        <f t="shared" si="2"/>
        <v>#DIV/0!</v>
      </c>
      <c r="E99" s="12" t="s">
        <v>34</v>
      </c>
      <c r="F99" s="7"/>
      <c r="G99" s="7"/>
      <c r="H99" s="9" t="e">
        <f t="shared" si="3"/>
        <v>#DIV/0!</v>
      </c>
    </row>
    <row r="100" spans="1:8" ht="19.5" customHeight="1">
      <c r="A100" s="12" t="s">
        <v>121</v>
      </c>
      <c r="B100" s="7">
        <f>SUM(B101:B106)</f>
        <v>95</v>
      </c>
      <c r="C100" s="7">
        <f>SUM(C101:C106)</f>
        <v>89</v>
      </c>
      <c r="D100" s="9">
        <f t="shared" si="2"/>
        <v>-6.315789473684208</v>
      </c>
      <c r="E100" s="12" t="s">
        <v>15</v>
      </c>
      <c r="F100" s="7"/>
      <c r="G100" s="7"/>
      <c r="H100" s="9" t="e">
        <f t="shared" si="3"/>
        <v>#DIV/0!</v>
      </c>
    </row>
    <row r="101" spans="1:8" ht="19.5" customHeight="1">
      <c r="A101" s="12" t="s">
        <v>8</v>
      </c>
      <c r="B101" s="7">
        <v>60</v>
      </c>
      <c r="C101" s="11">
        <v>62</v>
      </c>
      <c r="D101" s="9">
        <f t="shared" si="2"/>
        <v>3.3333333333333437</v>
      </c>
      <c r="E101" s="12" t="s">
        <v>122</v>
      </c>
      <c r="F101" s="7"/>
      <c r="G101" s="7"/>
      <c r="H101" s="9" t="e">
        <f t="shared" si="3"/>
        <v>#DIV/0!</v>
      </c>
    </row>
    <row r="102" spans="1:8" ht="19.5" customHeight="1">
      <c r="A102" s="12" t="s">
        <v>10</v>
      </c>
      <c r="B102" s="7">
        <v>35</v>
      </c>
      <c r="C102" s="11">
        <v>27</v>
      </c>
      <c r="D102" s="9">
        <f t="shared" si="2"/>
        <v>-22.857142857142854</v>
      </c>
      <c r="E102" s="10" t="s">
        <v>123</v>
      </c>
      <c r="F102" s="7">
        <f>SUM(F103:F109)</f>
        <v>867</v>
      </c>
      <c r="G102" s="7">
        <f>SUM(G103:G109)</f>
        <v>1176</v>
      </c>
      <c r="H102" s="9">
        <f t="shared" si="3"/>
        <v>35.64013840830449</v>
      </c>
    </row>
    <row r="103" spans="1:8" ht="19.5" customHeight="1">
      <c r="A103" s="10" t="s">
        <v>12</v>
      </c>
      <c r="B103" s="7"/>
      <c r="C103" s="11"/>
      <c r="D103" s="9" t="e">
        <f t="shared" si="2"/>
        <v>#DIV/0!</v>
      </c>
      <c r="E103" s="10" t="s">
        <v>8</v>
      </c>
      <c r="F103" s="7">
        <v>289</v>
      </c>
      <c r="G103" s="7">
        <v>404</v>
      </c>
      <c r="H103" s="9">
        <f t="shared" si="3"/>
        <v>39.7923875432526</v>
      </c>
    </row>
    <row r="104" spans="1:8" ht="19.5" customHeight="1">
      <c r="A104" s="10" t="s">
        <v>124</v>
      </c>
      <c r="B104" s="7"/>
      <c r="C104" s="11"/>
      <c r="D104" s="9" t="e">
        <f t="shared" si="2"/>
        <v>#DIV/0!</v>
      </c>
      <c r="E104" s="10" t="s">
        <v>10</v>
      </c>
      <c r="F104" s="7">
        <v>289</v>
      </c>
      <c r="G104" s="7">
        <v>374</v>
      </c>
      <c r="H104" s="9">
        <f t="shared" si="3"/>
        <v>29.41176470588236</v>
      </c>
    </row>
    <row r="105" spans="1:8" ht="19.5" customHeight="1">
      <c r="A105" s="10" t="s">
        <v>15</v>
      </c>
      <c r="B105" s="7"/>
      <c r="C105" s="11"/>
      <c r="D105" s="9" t="e">
        <f t="shared" si="2"/>
        <v>#DIV/0!</v>
      </c>
      <c r="E105" s="12" t="s">
        <v>12</v>
      </c>
      <c r="F105" s="14"/>
      <c r="G105" s="14"/>
      <c r="H105" s="9" t="e">
        <f t="shared" si="3"/>
        <v>#DIV/0!</v>
      </c>
    </row>
    <row r="106" spans="1:8" ht="19.5" customHeight="1">
      <c r="A106" s="12" t="s">
        <v>125</v>
      </c>
      <c r="B106" s="7"/>
      <c r="C106" s="7"/>
      <c r="D106" s="9" t="e">
        <f t="shared" si="2"/>
        <v>#DIV/0!</v>
      </c>
      <c r="E106" s="12" t="s">
        <v>126</v>
      </c>
      <c r="F106" s="7"/>
      <c r="G106" s="7"/>
      <c r="H106" s="9" t="e">
        <f t="shared" si="3"/>
        <v>#DIV/0!</v>
      </c>
    </row>
    <row r="107" spans="1:8" ht="19.5" customHeight="1">
      <c r="A107" s="12" t="s">
        <v>127</v>
      </c>
      <c r="B107" s="7">
        <f>SUM(B108:B112,F86:F88)</f>
        <v>0</v>
      </c>
      <c r="C107" s="7">
        <f>SUM(C108:C112,G86:G88)</f>
        <v>0</v>
      </c>
      <c r="D107" s="9" t="e">
        <f t="shared" si="2"/>
        <v>#DIV/0!</v>
      </c>
      <c r="E107" s="12" t="s">
        <v>128</v>
      </c>
      <c r="F107" s="7"/>
      <c r="G107" s="7"/>
      <c r="H107" s="9" t="e">
        <f t="shared" si="3"/>
        <v>#DIV/0!</v>
      </c>
    </row>
    <row r="108" spans="1:8" ht="19.5" customHeight="1">
      <c r="A108" s="12" t="s">
        <v>8</v>
      </c>
      <c r="B108" s="7"/>
      <c r="C108" s="7"/>
      <c r="D108" s="9" t="e">
        <f t="shared" si="2"/>
        <v>#DIV/0!</v>
      </c>
      <c r="E108" s="10" t="s">
        <v>15</v>
      </c>
      <c r="F108" s="15">
        <v>144</v>
      </c>
      <c r="G108" s="15">
        <v>153</v>
      </c>
      <c r="H108" s="9">
        <f t="shared" si="3"/>
        <v>6.25</v>
      </c>
    </row>
    <row r="109" spans="1:8" ht="19.5" customHeight="1">
      <c r="A109" s="10" t="s">
        <v>10</v>
      </c>
      <c r="B109" s="7"/>
      <c r="C109" s="7"/>
      <c r="D109" s="9" t="e">
        <f t="shared" si="2"/>
        <v>#DIV/0!</v>
      </c>
      <c r="E109" s="10" t="s">
        <v>129</v>
      </c>
      <c r="F109" s="15">
        <v>145</v>
      </c>
      <c r="G109" s="15">
        <v>245</v>
      </c>
      <c r="H109" s="9">
        <f t="shared" si="3"/>
        <v>68.96551724137932</v>
      </c>
    </row>
    <row r="110" spans="1:8" ht="19.5" customHeight="1">
      <c r="A110" s="10" t="s">
        <v>12</v>
      </c>
      <c r="B110" s="7"/>
      <c r="C110" s="7"/>
      <c r="D110" s="9" t="e">
        <f t="shared" si="2"/>
        <v>#DIV/0!</v>
      </c>
      <c r="E110" s="10" t="s">
        <v>130</v>
      </c>
      <c r="F110" s="15">
        <f>SUM(F111:F112,B113:B116)</f>
        <v>2000</v>
      </c>
      <c r="G110" s="15">
        <f>SUM(G111:G112,C113:C116)</f>
        <v>2386</v>
      </c>
      <c r="H110" s="9">
        <f t="shared" si="3"/>
        <v>19.300000000000004</v>
      </c>
    </row>
    <row r="111" spans="1:8" ht="19.5" customHeight="1">
      <c r="A111" s="10" t="s">
        <v>131</v>
      </c>
      <c r="B111" s="7"/>
      <c r="C111" s="7"/>
      <c r="D111" s="9" t="e">
        <f t="shared" si="2"/>
        <v>#DIV/0!</v>
      </c>
      <c r="E111" s="10" t="s">
        <v>8</v>
      </c>
      <c r="F111" s="15">
        <v>722</v>
      </c>
      <c r="G111" s="15">
        <v>704</v>
      </c>
      <c r="H111" s="9">
        <f t="shared" si="3"/>
        <v>-2.4930747922437657</v>
      </c>
    </row>
    <row r="112" spans="1:8" ht="19.5" customHeight="1">
      <c r="A112" s="7" t="s">
        <v>132</v>
      </c>
      <c r="B112" s="7"/>
      <c r="C112" s="7"/>
      <c r="D112" s="9" t="e">
        <f t="shared" si="2"/>
        <v>#DIV/0!</v>
      </c>
      <c r="E112" s="12" t="s">
        <v>10</v>
      </c>
      <c r="F112" s="16">
        <v>835</v>
      </c>
      <c r="G112" s="16">
        <v>1290</v>
      </c>
      <c r="H112" s="9">
        <f t="shared" si="3"/>
        <v>54.49101796407185</v>
      </c>
    </row>
    <row r="113" spans="1:8" ht="19.5" customHeight="1">
      <c r="A113" s="12" t="s">
        <v>12</v>
      </c>
      <c r="B113" s="16">
        <v>158</v>
      </c>
      <c r="C113" s="16">
        <v>117</v>
      </c>
      <c r="D113" s="9">
        <f t="shared" si="2"/>
        <v>-25.9493670886076</v>
      </c>
      <c r="E113" s="12" t="s">
        <v>133</v>
      </c>
      <c r="F113" s="7"/>
      <c r="G113" s="7"/>
      <c r="H113" s="9" t="e">
        <f t="shared" si="3"/>
        <v>#DIV/0!</v>
      </c>
    </row>
    <row r="114" spans="1:8" ht="19.5" customHeight="1">
      <c r="A114" s="12" t="s">
        <v>134</v>
      </c>
      <c r="B114" s="16">
        <v>133</v>
      </c>
      <c r="C114" s="16">
        <v>183</v>
      </c>
      <c r="D114" s="9">
        <f t="shared" si="2"/>
        <v>37.593984962406026</v>
      </c>
      <c r="E114" s="10" t="s">
        <v>135</v>
      </c>
      <c r="F114" s="7">
        <f>SUM(F115:F119)</f>
        <v>1026</v>
      </c>
      <c r="G114" s="7">
        <f>SUM(G115:G119)</f>
        <v>1031</v>
      </c>
      <c r="H114" s="9">
        <f t="shared" si="3"/>
        <v>0.4873294346978474</v>
      </c>
    </row>
    <row r="115" spans="1:8" ht="19.5" customHeight="1">
      <c r="A115" s="10" t="s">
        <v>15</v>
      </c>
      <c r="B115" s="16">
        <v>152</v>
      </c>
      <c r="C115" s="16">
        <v>92</v>
      </c>
      <c r="D115" s="9">
        <f t="shared" si="2"/>
        <v>-39.473684210526315</v>
      </c>
      <c r="E115" s="10" t="s">
        <v>8</v>
      </c>
      <c r="F115" s="7">
        <v>564</v>
      </c>
      <c r="G115" s="11">
        <v>625</v>
      </c>
      <c r="H115" s="9">
        <f t="shared" si="3"/>
        <v>10.815602836879435</v>
      </c>
    </row>
    <row r="116" spans="1:8" ht="19.5" customHeight="1">
      <c r="A116" s="10" t="s">
        <v>136</v>
      </c>
      <c r="B116" s="16"/>
      <c r="C116" s="16"/>
      <c r="D116" s="9" t="e">
        <f t="shared" si="2"/>
        <v>#DIV/0!</v>
      </c>
      <c r="E116" s="10" t="s">
        <v>10</v>
      </c>
      <c r="F116" s="7">
        <v>362</v>
      </c>
      <c r="G116" s="11">
        <v>306</v>
      </c>
      <c r="H116" s="9">
        <f t="shared" si="3"/>
        <v>-15.469613259668513</v>
      </c>
    </row>
    <row r="117" spans="1:8" ht="19.5" customHeight="1">
      <c r="A117" s="10" t="s">
        <v>137</v>
      </c>
      <c r="B117" s="16">
        <f>SUM(B118:B122)</f>
        <v>555</v>
      </c>
      <c r="C117" s="16">
        <f>SUM(C118:C122)</f>
        <v>2975</v>
      </c>
      <c r="D117" s="9">
        <f t="shared" si="2"/>
        <v>436.036036036036</v>
      </c>
      <c r="E117" s="12" t="s">
        <v>12</v>
      </c>
      <c r="F117" s="7"/>
      <c r="G117" s="11"/>
      <c r="H117" s="9" t="e">
        <f t="shared" si="3"/>
        <v>#DIV/0!</v>
      </c>
    </row>
    <row r="118" spans="1:8" ht="19.5" customHeight="1">
      <c r="A118" s="12" t="s">
        <v>8</v>
      </c>
      <c r="B118" s="16">
        <v>273</v>
      </c>
      <c r="C118" s="16">
        <v>280</v>
      </c>
      <c r="D118" s="9">
        <f t="shared" si="2"/>
        <v>2.564102564102555</v>
      </c>
      <c r="E118" s="12" t="s">
        <v>15</v>
      </c>
      <c r="F118" s="7"/>
      <c r="G118" s="11"/>
      <c r="H118" s="9" t="e">
        <f t="shared" si="3"/>
        <v>#DIV/0!</v>
      </c>
    </row>
    <row r="119" spans="1:8" ht="19.5" customHeight="1">
      <c r="A119" s="12" t="s">
        <v>10</v>
      </c>
      <c r="B119" s="16">
        <v>191</v>
      </c>
      <c r="C119" s="16">
        <v>173</v>
      </c>
      <c r="D119" s="9">
        <f t="shared" si="2"/>
        <v>-9.424083769633507</v>
      </c>
      <c r="E119" s="12" t="s">
        <v>138</v>
      </c>
      <c r="F119" s="7">
        <v>100</v>
      </c>
      <c r="G119" s="11">
        <v>100</v>
      </c>
      <c r="H119" s="9">
        <f t="shared" si="3"/>
        <v>0</v>
      </c>
    </row>
    <row r="120" spans="1:8" ht="19.5" customHeight="1">
      <c r="A120" s="12" t="s">
        <v>12</v>
      </c>
      <c r="B120" s="15"/>
      <c r="C120" s="15"/>
      <c r="D120" s="9" t="e">
        <f t="shared" si="2"/>
        <v>#DIV/0!</v>
      </c>
      <c r="E120" s="10" t="s">
        <v>139</v>
      </c>
      <c r="F120" s="7">
        <f>SUM(F121:F122)</f>
        <v>8225</v>
      </c>
      <c r="G120" s="7">
        <f>SUM(G121:G122)</f>
        <v>8386</v>
      </c>
      <c r="H120" s="9">
        <f t="shared" si="3"/>
        <v>1.9574468085106433</v>
      </c>
    </row>
    <row r="121" spans="1:8" ht="19.5" customHeight="1">
      <c r="A121" s="10" t="s">
        <v>15</v>
      </c>
      <c r="B121" s="15">
        <v>76</v>
      </c>
      <c r="C121" s="15">
        <v>89</v>
      </c>
      <c r="D121" s="9">
        <f t="shared" si="2"/>
        <v>17.105263157894733</v>
      </c>
      <c r="E121" s="10" t="s">
        <v>140</v>
      </c>
      <c r="F121" s="7">
        <v>700</v>
      </c>
      <c r="G121" s="11">
        <v>700</v>
      </c>
      <c r="H121" s="9">
        <f t="shared" si="3"/>
        <v>0</v>
      </c>
    </row>
    <row r="122" spans="1:8" ht="19.5" customHeight="1">
      <c r="A122" s="10" t="s">
        <v>141</v>
      </c>
      <c r="B122" s="15">
        <v>15</v>
      </c>
      <c r="C122" s="15">
        <v>2433</v>
      </c>
      <c r="D122" s="9">
        <f t="shared" si="2"/>
        <v>16119.999999999998</v>
      </c>
      <c r="E122" s="10" t="s">
        <v>142</v>
      </c>
      <c r="F122" s="7">
        <v>7525</v>
      </c>
      <c r="G122" s="11">
        <v>7686</v>
      </c>
      <c r="H122" s="9">
        <f t="shared" si="3"/>
        <v>2.1395348837209394</v>
      </c>
    </row>
    <row r="123" spans="1:8" ht="19.5" customHeight="1">
      <c r="A123" s="10" t="s">
        <v>143</v>
      </c>
      <c r="B123" s="15">
        <f>SUM(B124:B128)</f>
        <v>524</v>
      </c>
      <c r="C123" s="15">
        <f>SUM(C124:C128)</f>
        <v>580</v>
      </c>
      <c r="D123" s="9">
        <f t="shared" si="2"/>
        <v>10.687022900763354</v>
      </c>
      <c r="E123" s="7" t="s">
        <v>144</v>
      </c>
      <c r="F123" s="7">
        <f>SUM(F124:F125)</f>
        <v>0</v>
      </c>
      <c r="G123" s="7">
        <f>SUM(G124:G125)</f>
        <v>0</v>
      </c>
      <c r="H123" s="9" t="e">
        <f t="shared" si="3"/>
        <v>#DIV/0!</v>
      </c>
    </row>
    <row r="124" spans="1:8" ht="19.5" customHeight="1">
      <c r="A124" s="7" t="s">
        <v>8</v>
      </c>
      <c r="B124" s="7">
        <v>265</v>
      </c>
      <c r="C124" s="11">
        <v>273</v>
      </c>
      <c r="D124" s="9">
        <f t="shared" si="2"/>
        <v>3.018867924528301</v>
      </c>
      <c r="E124" s="12" t="s">
        <v>145</v>
      </c>
      <c r="F124" s="7"/>
      <c r="G124" s="7"/>
      <c r="H124" s="9" t="e">
        <f t="shared" si="3"/>
        <v>#DIV/0!</v>
      </c>
    </row>
    <row r="125" spans="1:8" ht="19.5" customHeight="1">
      <c r="A125" s="12" t="s">
        <v>10</v>
      </c>
      <c r="B125" s="7">
        <v>171</v>
      </c>
      <c r="C125" s="11">
        <v>167</v>
      </c>
      <c r="D125" s="9">
        <f t="shared" si="2"/>
        <v>-2.3391812865497075</v>
      </c>
      <c r="E125" s="12" t="s">
        <v>146</v>
      </c>
      <c r="F125" s="7"/>
      <c r="G125" s="7"/>
      <c r="H125" s="9" t="e">
        <f t="shared" si="3"/>
        <v>#DIV/0!</v>
      </c>
    </row>
    <row r="126" spans="1:8" ht="19.5" customHeight="1">
      <c r="A126" s="12" t="s">
        <v>12</v>
      </c>
      <c r="B126" s="7"/>
      <c r="C126" s="11"/>
      <c r="D126" s="9" t="e">
        <f t="shared" si="2"/>
        <v>#DIV/0!</v>
      </c>
      <c r="E126" s="7" t="s">
        <v>147</v>
      </c>
      <c r="F126" s="7">
        <f>SUM(F127,F136)</f>
        <v>0</v>
      </c>
      <c r="G126" s="7">
        <f>SUM(G127,G136)</f>
        <v>0</v>
      </c>
      <c r="H126" s="9" t="e">
        <f t="shared" si="3"/>
        <v>#DIV/0!</v>
      </c>
    </row>
    <row r="127" spans="1:8" ht="19.5" customHeight="1">
      <c r="A127" s="12" t="s">
        <v>15</v>
      </c>
      <c r="B127" s="7">
        <v>57</v>
      </c>
      <c r="C127" s="11">
        <v>58</v>
      </c>
      <c r="D127" s="9">
        <f t="shared" si="2"/>
        <v>1.7543859649122862</v>
      </c>
      <c r="E127" s="10" t="s">
        <v>148</v>
      </c>
      <c r="F127" s="7">
        <f>SUM(F128:F135)</f>
        <v>0</v>
      </c>
      <c r="G127" s="7">
        <f>SUM(G128:G135)</f>
        <v>0</v>
      </c>
      <c r="H127" s="9" t="e">
        <f t="shared" si="3"/>
        <v>#DIV/0!</v>
      </c>
    </row>
    <row r="128" spans="1:8" ht="19.5" customHeight="1">
      <c r="A128" s="10" t="s">
        <v>149</v>
      </c>
      <c r="B128" s="7">
        <v>31</v>
      </c>
      <c r="C128" s="11">
        <v>82</v>
      </c>
      <c r="D128" s="9">
        <f t="shared" si="2"/>
        <v>164.51612903225805</v>
      </c>
      <c r="E128" s="10" t="s">
        <v>150</v>
      </c>
      <c r="F128" s="7"/>
      <c r="G128" s="7"/>
      <c r="H128" s="9" t="e">
        <f t="shared" si="3"/>
        <v>#DIV/0!</v>
      </c>
    </row>
    <row r="129" spans="1:8" ht="19.5" customHeight="1">
      <c r="A129" s="10" t="s">
        <v>151</v>
      </c>
      <c r="B129" s="7">
        <f>SUM(B130:B134)</f>
        <v>267</v>
      </c>
      <c r="C129" s="7">
        <f>SUM(C130:C134)</f>
        <v>277</v>
      </c>
      <c r="D129" s="9">
        <f t="shared" si="2"/>
        <v>3.7453183520599342</v>
      </c>
      <c r="E129" s="12" t="s">
        <v>152</v>
      </c>
      <c r="F129" s="7"/>
      <c r="G129" s="7"/>
      <c r="H129" s="9" t="e">
        <f t="shared" si="3"/>
        <v>#DIV/0!</v>
      </c>
    </row>
    <row r="130" spans="1:8" ht="19.5" customHeight="1">
      <c r="A130" s="10" t="s">
        <v>8</v>
      </c>
      <c r="B130" s="7">
        <v>142</v>
      </c>
      <c r="C130" s="11">
        <v>168</v>
      </c>
      <c r="D130" s="9">
        <f t="shared" si="2"/>
        <v>18.309859154929576</v>
      </c>
      <c r="E130" s="12" t="s">
        <v>153</v>
      </c>
      <c r="F130" s="7"/>
      <c r="G130" s="7"/>
      <c r="H130" s="9" t="e">
        <f t="shared" si="3"/>
        <v>#DIV/0!</v>
      </c>
    </row>
    <row r="131" spans="1:8" ht="19.5" customHeight="1">
      <c r="A131" s="12" t="s">
        <v>10</v>
      </c>
      <c r="B131" s="7">
        <v>86</v>
      </c>
      <c r="C131" s="11">
        <v>81</v>
      </c>
      <c r="D131" s="9">
        <f t="shared" si="2"/>
        <v>-5.813953488372093</v>
      </c>
      <c r="E131" s="12" t="s">
        <v>154</v>
      </c>
      <c r="F131" s="7"/>
      <c r="G131" s="7"/>
      <c r="H131" s="9" t="e">
        <f t="shared" si="3"/>
        <v>#DIV/0!</v>
      </c>
    </row>
    <row r="132" spans="1:8" ht="19.5" customHeight="1">
      <c r="A132" s="12" t="s">
        <v>12</v>
      </c>
      <c r="B132" s="7"/>
      <c r="C132" s="11"/>
      <c r="D132" s="9" t="e">
        <f t="shared" si="2"/>
        <v>#DIV/0!</v>
      </c>
      <c r="E132" s="10" t="s">
        <v>155</v>
      </c>
      <c r="F132" s="7"/>
      <c r="G132" s="7"/>
      <c r="H132" s="9" t="e">
        <f t="shared" si="3"/>
        <v>#DIV/0!</v>
      </c>
    </row>
    <row r="133" spans="1:8" ht="19.5" customHeight="1">
      <c r="A133" s="12" t="s">
        <v>15</v>
      </c>
      <c r="B133" s="7"/>
      <c r="C133" s="11"/>
      <c r="D133" s="9" t="e">
        <f t="shared" si="2"/>
        <v>#DIV/0!</v>
      </c>
      <c r="E133" s="10" t="s">
        <v>156</v>
      </c>
      <c r="F133" s="7"/>
      <c r="G133" s="7"/>
      <c r="H133" s="9" t="e">
        <f t="shared" si="3"/>
        <v>#DIV/0!</v>
      </c>
    </row>
    <row r="134" spans="1:8" ht="19.5" customHeight="1">
      <c r="A134" s="10" t="s">
        <v>157</v>
      </c>
      <c r="B134" s="7">
        <v>39</v>
      </c>
      <c r="C134" s="11">
        <v>28</v>
      </c>
      <c r="D134" s="9">
        <f aca="true" t="shared" si="4" ref="D134:D197">(C134/B134-1)*100</f>
        <v>-28.205128205128204</v>
      </c>
      <c r="E134" s="10" t="s">
        <v>158</v>
      </c>
      <c r="F134" s="7"/>
      <c r="G134" s="7"/>
      <c r="H134" s="9" t="e">
        <f aca="true" t="shared" si="5" ref="H134:H197">(G134/F134-1)*100</f>
        <v>#DIV/0!</v>
      </c>
    </row>
    <row r="135" spans="1:8" ht="19.5" customHeight="1">
      <c r="A135" s="10" t="s">
        <v>159</v>
      </c>
      <c r="B135" s="7">
        <f>SUM(B136:B139,F113)</f>
        <v>0</v>
      </c>
      <c r="C135" s="7">
        <f>SUM(C136:C139,G113)</f>
        <v>0</v>
      </c>
      <c r="D135" s="9" t="e">
        <f t="shared" si="4"/>
        <v>#DIV/0!</v>
      </c>
      <c r="E135" s="10" t="s">
        <v>160</v>
      </c>
      <c r="F135" s="7"/>
      <c r="G135" s="7"/>
      <c r="H135" s="9" t="e">
        <f t="shared" si="5"/>
        <v>#DIV/0!</v>
      </c>
    </row>
    <row r="136" spans="1:8" ht="19.5" customHeight="1">
      <c r="A136" s="10" t="s">
        <v>8</v>
      </c>
      <c r="B136" s="7"/>
      <c r="C136" s="7"/>
      <c r="D136" s="9" t="e">
        <f t="shared" si="4"/>
        <v>#DIV/0!</v>
      </c>
      <c r="E136" s="10" t="s">
        <v>161</v>
      </c>
      <c r="F136" s="7"/>
      <c r="G136" s="7"/>
      <c r="H136" s="9" t="e">
        <f t="shared" si="5"/>
        <v>#DIV/0!</v>
      </c>
    </row>
    <row r="137" spans="1:8" ht="19.5" customHeight="1">
      <c r="A137" s="7" t="s">
        <v>10</v>
      </c>
      <c r="B137" s="7"/>
      <c r="C137" s="7"/>
      <c r="D137" s="9" t="e">
        <f t="shared" si="4"/>
        <v>#DIV/0!</v>
      </c>
      <c r="E137" s="7" t="s">
        <v>162</v>
      </c>
      <c r="F137" s="7">
        <f>SUM(F138,B149,F144,F151,F163,B172,B184,B193,F175,F183,F191)</f>
        <v>43165</v>
      </c>
      <c r="G137" s="7">
        <f>SUM(G138,C149,G144,G151,G163,C172,C184,C193,G175,G183,G191)</f>
        <v>45228</v>
      </c>
      <c r="H137" s="9">
        <f t="shared" si="5"/>
        <v>4.779335109463689</v>
      </c>
    </row>
    <row r="138" spans="1:8" ht="19.5" customHeight="1">
      <c r="A138" s="12" t="s">
        <v>12</v>
      </c>
      <c r="B138" s="7"/>
      <c r="C138" s="7"/>
      <c r="D138" s="9" t="e">
        <f t="shared" si="4"/>
        <v>#DIV/0!</v>
      </c>
      <c r="E138" s="12" t="s">
        <v>163</v>
      </c>
      <c r="F138" s="7">
        <f>SUM(F139,B140:B148)</f>
        <v>0</v>
      </c>
      <c r="G138" s="7">
        <f>SUM(G139,C140:C148)</f>
        <v>0</v>
      </c>
      <c r="H138" s="9" t="e">
        <f t="shared" si="5"/>
        <v>#DIV/0!</v>
      </c>
    </row>
    <row r="139" spans="1:8" ht="19.5" customHeight="1">
      <c r="A139" s="12" t="s">
        <v>15</v>
      </c>
      <c r="B139" s="7"/>
      <c r="C139" s="7"/>
      <c r="D139" s="9" t="e">
        <f t="shared" si="4"/>
        <v>#DIV/0!</v>
      </c>
      <c r="E139" s="12" t="s">
        <v>164</v>
      </c>
      <c r="F139" s="7"/>
      <c r="G139" s="7"/>
      <c r="H139" s="9" t="e">
        <f t="shared" si="5"/>
        <v>#DIV/0!</v>
      </c>
    </row>
    <row r="140" spans="1:8" ht="19.5" customHeight="1">
      <c r="A140" s="12" t="s">
        <v>165</v>
      </c>
      <c r="B140" s="7"/>
      <c r="C140" s="7"/>
      <c r="D140" s="9" t="e">
        <f t="shared" si="4"/>
        <v>#DIV/0!</v>
      </c>
      <c r="E140" s="12" t="s">
        <v>166</v>
      </c>
      <c r="F140" s="7">
        <v>10</v>
      </c>
      <c r="G140" s="11">
        <v>10</v>
      </c>
      <c r="H140" s="9">
        <f t="shared" si="5"/>
        <v>0</v>
      </c>
    </row>
    <row r="141" spans="1:8" ht="19.5" customHeight="1">
      <c r="A141" s="10" t="s">
        <v>167</v>
      </c>
      <c r="B141" s="7"/>
      <c r="C141" s="7"/>
      <c r="D141" s="9" t="e">
        <f t="shared" si="4"/>
        <v>#DIV/0!</v>
      </c>
      <c r="E141" s="10" t="s">
        <v>48</v>
      </c>
      <c r="F141" s="7"/>
      <c r="G141" s="11"/>
      <c r="H141" s="9" t="e">
        <f t="shared" si="5"/>
        <v>#DIV/0!</v>
      </c>
    </row>
    <row r="142" spans="1:8" ht="19.5" customHeight="1">
      <c r="A142" s="10" t="s">
        <v>168</v>
      </c>
      <c r="B142" s="7"/>
      <c r="C142" s="7"/>
      <c r="D142" s="9" t="e">
        <f t="shared" si="4"/>
        <v>#DIV/0!</v>
      </c>
      <c r="E142" s="10" t="s">
        <v>15</v>
      </c>
      <c r="F142" s="7"/>
      <c r="G142" s="11"/>
      <c r="H142" s="9" t="e">
        <f t="shared" si="5"/>
        <v>#DIV/0!</v>
      </c>
    </row>
    <row r="143" spans="1:8" ht="19.5" customHeight="1">
      <c r="A143" s="10" t="s">
        <v>169</v>
      </c>
      <c r="B143" s="7"/>
      <c r="C143" s="7"/>
      <c r="D143" s="9" t="e">
        <f t="shared" si="4"/>
        <v>#DIV/0!</v>
      </c>
      <c r="E143" s="10" t="s">
        <v>170</v>
      </c>
      <c r="F143" s="7">
        <v>2059</v>
      </c>
      <c r="G143" s="11">
        <v>2869</v>
      </c>
      <c r="H143" s="9">
        <f t="shared" si="5"/>
        <v>39.33948518698398</v>
      </c>
    </row>
    <row r="144" spans="1:8" ht="19.5" customHeight="1">
      <c r="A144" s="12" t="s">
        <v>171</v>
      </c>
      <c r="B144" s="7"/>
      <c r="C144" s="7"/>
      <c r="D144" s="9" t="e">
        <f t="shared" si="4"/>
        <v>#DIV/0!</v>
      </c>
      <c r="E144" s="12" t="s">
        <v>172</v>
      </c>
      <c r="F144" s="7">
        <f>SUM(F145:F150)</f>
        <v>0</v>
      </c>
      <c r="G144" s="7">
        <f>SUM(G145:G150)</f>
        <v>0</v>
      </c>
      <c r="H144" s="9" t="e">
        <f t="shared" si="5"/>
        <v>#DIV/0!</v>
      </c>
    </row>
    <row r="145" spans="1:8" ht="19.5" customHeight="1">
      <c r="A145" s="12" t="s">
        <v>173</v>
      </c>
      <c r="B145" s="7"/>
      <c r="C145" s="7"/>
      <c r="D145" s="9" t="e">
        <f t="shared" si="4"/>
        <v>#DIV/0!</v>
      </c>
      <c r="E145" s="12" t="s">
        <v>8</v>
      </c>
      <c r="F145" s="7"/>
      <c r="G145" s="7"/>
      <c r="H145" s="9" t="e">
        <f t="shared" si="5"/>
        <v>#DIV/0!</v>
      </c>
    </row>
    <row r="146" spans="1:8" ht="19.5" customHeight="1">
      <c r="A146" s="12" t="s">
        <v>174</v>
      </c>
      <c r="B146" s="7"/>
      <c r="C146" s="7"/>
      <c r="D146" s="9" t="e">
        <f t="shared" si="4"/>
        <v>#DIV/0!</v>
      </c>
      <c r="E146" s="12" t="s">
        <v>10</v>
      </c>
      <c r="F146" s="7"/>
      <c r="G146" s="7"/>
      <c r="H146" s="9" t="e">
        <f t="shared" si="5"/>
        <v>#DIV/0!</v>
      </c>
    </row>
    <row r="147" spans="1:8" ht="19.5" customHeight="1">
      <c r="A147" s="10" t="s">
        <v>175</v>
      </c>
      <c r="B147" s="7"/>
      <c r="C147" s="7"/>
      <c r="D147" s="9" t="e">
        <f t="shared" si="4"/>
        <v>#DIV/0!</v>
      </c>
      <c r="E147" s="10" t="s">
        <v>12</v>
      </c>
      <c r="F147" s="7"/>
      <c r="G147" s="7"/>
      <c r="H147" s="9" t="e">
        <f t="shared" si="5"/>
        <v>#DIV/0!</v>
      </c>
    </row>
    <row r="148" spans="1:8" ht="19.5" customHeight="1">
      <c r="A148" s="10" t="s">
        <v>176</v>
      </c>
      <c r="B148" s="7"/>
      <c r="C148" s="7"/>
      <c r="D148" s="9" t="e">
        <f t="shared" si="4"/>
        <v>#DIV/0!</v>
      </c>
      <c r="E148" s="10" t="s">
        <v>177</v>
      </c>
      <c r="F148" s="7"/>
      <c r="G148" s="7"/>
      <c r="H148" s="9" t="e">
        <f t="shared" si="5"/>
        <v>#DIV/0!</v>
      </c>
    </row>
    <row r="149" spans="1:8" ht="19.5" customHeight="1">
      <c r="A149" s="10" t="s">
        <v>178</v>
      </c>
      <c r="B149" s="7">
        <f>SUM(B150:B166,F140:F143)</f>
        <v>29828</v>
      </c>
      <c r="C149" s="7">
        <f>SUM(C150:C166,G140:G143)</f>
        <v>29644</v>
      </c>
      <c r="D149" s="9">
        <f t="shared" si="4"/>
        <v>-0.6168700549818995</v>
      </c>
      <c r="E149" s="10" t="s">
        <v>15</v>
      </c>
      <c r="F149" s="7"/>
      <c r="G149" s="7"/>
      <c r="H149" s="9" t="e">
        <f t="shared" si="5"/>
        <v>#DIV/0!</v>
      </c>
    </row>
    <row r="150" spans="1:8" ht="19.5" customHeight="1">
      <c r="A150" s="10" t="s">
        <v>8</v>
      </c>
      <c r="B150" s="7">
        <v>15301</v>
      </c>
      <c r="C150" s="7">
        <v>15140</v>
      </c>
      <c r="D150" s="9">
        <f t="shared" si="4"/>
        <v>-1.052218809228156</v>
      </c>
      <c r="E150" s="7" t="s">
        <v>179</v>
      </c>
      <c r="F150" s="7"/>
      <c r="G150" s="7"/>
      <c r="H150" s="9" t="e">
        <f t="shared" si="5"/>
        <v>#DIV/0!</v>
      </c>
    </row>
    <row r="151" spans="1:8" ht="19.5" customHeight="1">
      <c r="A151" s="7" t="s">
        <v>10</v>
      </c>
      <c r="B151" s="7">
        <v>6484</v>
      </c>
      <c r="C151" s="7">
        <v>3842</v>
      </c>
      <c r="D151" s="9">
        <f t="shared" si="4"/>
        <v>-40.74645280690932</v>
      </c>
      <c r="E151" s="12" t="s">
        <v>180</v>
      </c>
      <c r="F151" s="7">
        <f>SUM(F152:F162)</f>
        <v>4015</v>
      </c>
      <c r="G151" s="7">
        <f>SUM(G152:G162)</f>
        <v>4064</v>
      </c>
      <c r="H151" s="9">
        <f t="shared" si="5"/>
        <v>1.2204234122042301</v>
      </c>
    </row>
    <row r="152" spans="1:8" ht="19.5" customHeight="1">
      <c r="A152" s="12" t="s">
        <v>12</v>
      </c>
      <c r="B152" s="7"/>
      <c r="C152" s="11"/>
      <c r="D152" s="9" t="e">
        <f t="shared" si="4"/>
        <v>#DIV/0!</v>
      </c>
      <c r="E152" s="12" t="s">
        <v>8</v>
      </c>
      <c r="F152" s="7">
        <v>1297</v>
      </c>
      <c r="G152" s="7">
        <v>1302</v>
      </c>
      <c r="H152" s="9">
        <f t="shared" si="5"/>
        <v>0.38550501156515704</v>
      </c>
    </row>
    <row r="153" spans="1:8" ht="19.5" customHeight="1">
      <c r="A153" s="12" t="s">
        <v>181</v>
      </c>
      <c r="B153" s="7">
        <v>90</v>
      </c>
      <c r="C153" s="11">
        <v>15</v>
      </c>
      <c r="D153" s="9">
        <f t="shared" si="4"/>
        <v>-83.33333333333334</v>
      </c>
      <c r="E153" s="12" t="s">
        <v>10</v>
      </c>
      <c r="F153" s="7">
        <v>2153</v>
      </c>
      <c r="G153" s="7">
        <v>2073</v>
      </c>
      <c r="H153" s="9">
        <f t="shared" si="5"/>
        <v>-3.7157454714352056</v>
      </c>
    </row>
    <row r="154" spans="1:8" ht="19.5" customHeight="1">
      <c r="A154" s="12" t="s">
        <v>182</v>
      </c>
      <c r="B154" s="7">
        <v>8</v>
      </c>
      <c r="C154" s="11">
        <v>98</v>
      </c>
      <c r="D154" s="9">
        <f t="shared" si="4"/>
        <v>1125</v>
      </c>
      <c r="E154" s="10" t="s">
        <v>12</v>
      </c>
      <c r="F154" s="7"/>
      <c r="G154" s="7"/>
      <c r="H154" s="9" t="e">
        <f t="shared" si="5"/>
        <v>#DIV/0!</v>
      </c>
    </row>
    <row r="155" spans="1:8" ht="19.5" customHeight="1">
      <c r="A155" s="10" t="s">
        <v>183</v>
      </c>
      <c r="B155" s="7">
        <v>2522</v>
      </c>
      <c r="C155" s="11">
        <v>2110</v>
      </c>
      <c r="D155" s="9">
        <f t="shared" si="4"/>
        <v>-16.33624107850912</v>
      </c>
      <c r="E155" s="10" t="s">
        <v>184</v>
      </c>
      <c r="F155" s="7">
        <v>27</v>
      </c>
      <c r="G155" s="7">
        <v>27</v>
      </c>
      <c r="H155" s="9">
        <f t="shared" si="5"/>
        <v>0</v>
      </c>
    </row>
    <row r="156" spans="1:8" ht="19.5" customHeight="1">
      <c r="A156" s="10" t="s">
        <v>185</v>
      </c>
      <c r="B156" s="7"/>
      <c r="C156" s="11"/>
      <c r="D156" s="9" t="e">
        <f t="shared" si="4"/>
        <v>#DIV/0!</v>
      </c>
      <c r="E156" s="10" t="s">
        <v>186</v>
      </c>
      <c r="F156" s="7"/>
      <c r="G156" s="7"/>
      <c r="H156" s="9" t="e">
        <f t="shared" si="5"/>
        <v>#DIV/0!</v>
      </c>
    </row>
    <row r="157" spans="1:8" ht="19.5" customHeight="1">
      <c r="A157" s="10" t="s">
        <v>187</v>
      </c>
      <c r="B157" s="7">
        <v>600</v>
      </c>
      <c r="C157" s="11">
        <v>900</v>
      </c>
      <c r="D157" s="9">
        <f t="shared" si="4"/>
        <v>50</v>
      </c>
      <c r="E157" s="12" t="s">
        <v>188</v>
      </c>
      <c r="F157" s="7">
        <v>20</v>
      </c>
      <c r="G157" s="7"/>
      <c r="H157" s="9">
        <f t="shared" si="5"/>
        <v>-100</v>
      </c>
    </row>
    <row r="158" spans="1:8" ht="19.5" customHeight="1">
      <c r="A158" s="12" t="s">
        <v>189</v>
      </c>
      <c r="B158" s="7"/>
      <c r="C158" s="11"/>
      <c r="D158" s="9" t="e">
        <f t="shared" si="4"/>
        <v>#DIV/0!</v>
      </c>
      <c r="E158" s="12" t="s">
        <v>190</v>
      </c>
      <c r="F158" s="7"/>
      <c r="G158" s="7"/>
      <c r="H158" s="9" t="e">
        <f t="shared" si="5"/>
        <v>#DIV/0!</v>
      </c>
    </row>
    <row r="159" spans="1:8" ht="19.5" customHeight="1">
      <c r="A159" s="12" t="s">
        <v>191</v>
      </c>
      <c r="B159" s="7"/>
      <c r="C159" s="11"/>
      <c r="D159" s="9" t="e">
        <f t="shared" si="4"/>
        <v>#DIV/0!</v>
      </c>
      <c r="E159" s="12" t="s">
        <v>192</v>
      </c>
      <c r="F159" s="7"/>
      <c r="G159" s="7"/>
      <c r="H159" s="9" t="e">
        <f t="shared" si="5"/>
        <v>#DIV/0!</v>
      </c>
    </row>
    <row r="160" spans="1:8" ht="19.5" customHeight="1">
      <c r="A160" s="12" t="s">
        <v>193</v>
      </c>
      <c r="B160" s="7">
        <v>17</v>
      </c>
      <c r="C160" s="11">
        <v>94</v>
      </c>
      <c r="D160" s="9">
        <f t="shared" si="4"/>
        <v>452.94117647058823</v>
      </c>
      <c r="E160" s="10" t="s">
        <v>194</v>
      </c>
      <c r="F160" s="7"/>
      <c r="G160" s="7"/>
      <c r="H160" s="9" t="e">
        <f t="shared" si="5"/>
        <v>#DIV/0!</v>
      </c>
    </row>
    <row r="161" spans="1:8" ht="19.5" customHeight="1">
      <c r="A161" s="10" t="s">
        <v>195</v>
      </c>
      <c r="B161" s="7">
        <v>1631</v>
      </c>
      <c r="C161" s="11">
        <v>1773</v>
      </c>
      <c r="D161" s="9">
        <f t="shared" si="4"/>
        <v>8.706315144083376</v>
      </c>
      <c r="E161" s="10" t="s">
        <v>15</v>
      </c>
      <c r="F161" s="7"/>
      <c r="G161" s="7">
        <v>56</v>
      </c>
      <c r="H161" s="9" t="e">
        <f t="shared" si="5"/>
        <v>#DIV/0!</v>
      </c>
    </row>
    <row r="162" spans="1:8" ht="19.5" customHeight="1">
      <c r="A162" s="10" t="s">
        <v>196</v>
      </c>
      <c r="B162" s="7"/>
      <c r="C162" s="11">
        <v>2000</v>
      </c>
      <c r="D162" s="9" t="e">
        <f t="shared" si="4"/>
        <v>#DIV/0!</v>
      </c>
      <c r="E162" s="10" t="s">
        <v>197</v>
      </c>
      <c r="F162" s="7">
        <v>518</v>
      </c>
      <c r="G162" s="7">
        <v>606</v>
      </c>
      <c r="H162" s="9">
        <f t="shared" si="5"/>
        <v>16.988416988417</v>
      </c>
    </row>
    <row r="163" spans="1:8" ht="19.5" customHeight="1">
      <c r="A163" s="10" t="s">
        <v>198</v>
      </c>
      <c r="B163" s="7">
        <v>20</v>
      </c>
      <c r="C163" s="11">
        <v>50</v>
      </c>
      <c r="D163" s="9">
        <f t="shared" si="4"/>
        <v>150</v>
      </c>
      <c r="E163" s="7" t="s">
        <v>199</v>
      </c>
      <c r="F163" s="7">
        <f>SUM(F164:F166,B167:B171)</f>
        <v>4975</v>
      </c>
      <c r="G163" s="7">
        <f>SUM(G164:G166,C167:C171)</f>
        <v>5907</v>
      </c>
      <c r="H163" s="9">
        <f t="shared" si="5"/>
        <v>18.733668341708555</v>
      </c>
    </row>
    <row r="164" spans="1:8" ht="19.5" customHeight="1">
      <c r="A164" s="7" t="s">
        <v>200</v>
      </c>
      <c r="B164" s="7"/>
      <c r="C164" s="11"/>
      <c r="D164" s="9" t="e">
        <f t="shared" si="4"/>
        <v>#DIV/0!</v>
      </c>
      <c r="E164" s="12" t="s">
        <v>8</v>
      </c>
      <c r="F164" s="7">
        <v>1568</v>
      </c>
      <c r="G164" s="7">
        <v>1506</v>
      </c>
      <c r="H164" s="9">
        <f t="shared" si="5"/>
        <v>-3.9540816326530615</v>
      </c>
    </row>
    <row r="165" spans="1:8" ht="19.5" customHeight="1">
      <c r="A165" s="12" t="s">
        <v>201</v>
      </c>
      <c r="B165" s="7">
        <v>170</v>
      </c>
      <c r="C165" s="11">
        <v>180</v>
      </c>
      <c r="D165" s="9">
        <f t="shared" si="4"/>
        <v>5.882352941176472</v>
      </c>
      <c r="E165" s="12" t="s">
        <v>10</v>
      </c>
      <c r="F165" s="7">
        <v>900</v>
      </c>
      <c r="G165" s="7">
        <v>900</v>
      </c>
      <c r="H165" s="9">
        <f t="shared" si="5"/>
        <v>0</v>
      </c>
    </row>
    <row r="166" spans="1:8" ht="19.5" customHeight="1">
      <c r="A166" s="12" t="s">
        <v>202</v>
      </c>
      <c r="B166" s="7">
        <v>916</v>
      </c>
      <c r="C166" s="11">
        <v>563</v>
      </c>
      <c r="D166" s="9">
        <f t="shared" si="4"/>
        <v>-38.53711790393013</v>
      </c>
      <c r="E166" s="12" t="s">
        <v>12</v>
      </c>
      <c r="F166" s="7"/>
      <c r="G166" s="7"/>
      <c r="H166" s="9" t="e">
        <f t="shared" si="5"/>
        <v>#DIV/0!</v>
      </c>
    </row>
    <row r="167" spans="1:8" ht="19.5" customHeight="1">
      <c r="A167" s="10" t="s">
        <v>203</v>
      </c>
      <c r="B167" s="7">
        <v>1250</v>
      </c>
      <c r="C167" s="7">
        <v>2260</v>
      </c>
      <c r="D167" s="9">
        <f t="shared" si="4"/>
        <v>80.80000000000001</v>
      </c>
      <c r="E167" s="10" t="s">
        <v>8</v>
      </c>
      <c r="F167" s="7">
        <v>1143</v>
      </c>
      <c r="G167" s="11">
        <v>1210</v>
      </c>
      <c r="H167" s="9">
        <f t="shared" si="5"/>
        <v>5.861767279090113</v>
      </c>
    </row>
    <row r="168" spans="1:8" ht="19.5" customHeight="1">
      <c r="A168" s="10" t="s">
        <v>204</v>
      </c>
      <c r="B168" s="7">
        <v>190</v>
      </c>
      <c r="C168" s="7">
        <v>150</v>
      </c>
      <c r="D168" s="9">
        <f t="shared" si="4"/>
        <v>-21.052631578947366</v>
      </c>
      <c r="E168" s="10" t="s">
        <v>10</v>
      </c>
      <c r="F168" s="7">
        <v>10</v>
      </c>
      <c r="G168" s="11">
        <v>30</v>
      </c>
      <c r="H168" s="9">
        <f t="shared" si="5"/>
        <v>200</v>
      </c>
    </row>
    <row r="169" spans="1:8" ht="19.5" customHeight="1">
      <c r="A169" s="10" t="s">
        <v>205</v>
      </c>
      <c r="B169" s="7">
        <v>318</v>
      </c>
      <c r="C169" s="7">
        <v>30</v>
      </c>
      <c r="D169" s="9">
        <f t="shared" si="4"/>
        <v>-90.56603773584906</v>
      </c>
      <c r="E169" s="12" t="s">
        <v>12</v>
      </c>
      <c r="F169" s="7"/>
      <c r="G169" s="11"/>
      <c r="H169" s="9" t="e">
        <f t="shared" si="5"/>
        <v>#DIV/0!</v>
      </c>
    </row>
    <row r="170" spans="1:8" ht="19.5" customHeight="1">
      <c r="A170" s="12" t="s">
        <v>15</v>
      </c>
      <c r="B170" s="7"/>
      <c r="C170" s="7">
        <v>113</v>
      </c>
      <c r="D170" s="9" t="e">
        <f t="shared" si="4"/>
        <v>#DIV/0!</v>
      </c>
      <c r="E170" s="12" t="s">
        <v>206</v>
      </c>
      <c r="F170" s="7"/>
      <c r="G170" s="11">
        <v>133</v>
      </c>
      <c r="H170" s="9" t="e">
        <f t="shared" si="5"/>
        <v>#DIV/0!</v>
      </c>
    </row>
    <row r="171" spans="1:8" ht="19.5" customHeight="1">
      <c r="A171" s="12" t="s">
        <v>207</v>
      </c>
      <c r="B171" s="7">
        <v>749</v>
      </c>
      <c r="C171" s="7">
        <v>948</v>
      </c>
      <c r="D171" s="9">
        <f t="shared" si="4"/>
        <v>26.568758344459287</v>
      </c>
      <c r="E171" s="12" t="s">
        <v>208</v>
      </c>
      <c r="F171" s="7">
        <v>49</v>
      </c>
      <c r="G171" s="11">
        <v>36</v>
      </c>
      <c r="H171" s="9">
        <f t="shared" si="5"/>
        <v>-26.530612244897956</v>
      </c>
    </row>
    <row r="172" spans="1:8" ht="19.5" customHeight="1">
      <c r="A172" s="12" t="s">
        <v>209</v>
      </c>
      <c r="B172" s="7">
        <f>SUM(B173:B183)</f>
        <v>897</v>
      </c>
      <c r="C172" s="7">
        <f>SUM(C173:C183)</f>
        <v>1369</v>
      </c>
      <c r="D172" s="9">
        <f t="shared" si="4"/>
        <v>52.61984392419174</v>
      </c>
      <c r="E172" s="10" t="s">
        <v>210</v>
      </c>
      <c r="F172" s="7">
        <v>27</v>
      </c>
      <c r="G172" s="11">
        <v>18</v>
      </c>
      <c r="H172" s="9">
        <f t="shared" si="5"/>
        <v>-33.333333333333336</v>
      </c>
    </row>
    <row r="173" spans="1:8" ht="19.5" customHeight="1">
      <c r="A173" s="10" t="s">
        <v>8</v>
      </c>
      <c r="B173" s="7">
        <v>547</v>
      </c>
      <c r="C173" s="7">
        <v>587</v>
      </c>
      <c r="D173" s="9">
        <f t="shared" si="4"/>
        <v>7.312614259597816</v>
      </c>
      <c r="E173" s="10" t="s">
        <v>15</v>
      </c>
      <c r="F173" s="7"/>
      <c r="G173" s="11"/>
      <c r="H173" s="9" t="e">
        <f t="shared" si="5"/>
        <v>#DIV/0!</v>
      </c>
    </row>
    <row r="174" spans="1:8" ht="19.5" customHeight="1">
      <c r="A174" s="10" t="s">
        <v>10</v>
      </c>
      <c r="B174" s="7"/>
      <c r="C174" s="7"/>
      <c r="D174" s="9" t="e">
        <f t="shared" si="4"/>
        <v>#DIV/0!</v>
      </c>
      <c r="E174" s="10" t="s">
        <v>211</v>
      </c>
      <c r="F174" s="7"/>
      <c r="G174" s="11"/>
      <c r="H174" s="9" t="e">
        <f t="shared" si="5"/>
        <v>#DIV/0!</v>
      </c>
    </row>
    <row r="175" spans="1:8" ht="19.5" customHeight="1">
      <c r="A175" s="10" t="s">
        <v>12</v>
      </c>
      <c r="B175" s="7"/>
      <c r="C175" s="7"/>
      <c r="D175" s="9" t="e">
        <f t="shared" si="4"/>
        <v>#DIV/0!</v>
      </c>
      <c r="E175" s="7" t="s">
        <v>212</v>
      </c>
      <c r="F175" s="7">
        <f>SUM(F176:F182)</f>
        <v>99</v>
      </c>
      <c r="G175" s="7">
        <f>SUM(G176:G182)</f>
        <v>450</v>
      </c>
      <c r="H175" s="9">
        <f t="shared" si="5"/>
        <v>354.54545454545456</v>
      </c>
    </row>
    <row r="176" spans="1:8" ht="19.5" customHeight="1">
      <c r="A176" s="7" t="s">
        <v>213</v>
      </c>
      <c r="B176" s="7">
        <v>57</v>
      </c>
      <c r="C176" s="7">
        <v>76</v>
      </c>
      <c r="D176" s="9">
        <f t="shared" si="4"/>
        <v>33.33333333333333</v>
      </c>
      <c r="E176" s="12" t="s">
        <v>8</v>
      </c>
      <c r="F176" s="7">
        <v>53</v>
      </c>
      <c r="G176" s="11">
        <v>64</v>
      </c>
      <c r="H176" s="9">
        <f t="shared" si="5"/>
        <v>20.75471698113207</v>
      </c>
    </row>
    <row r="177" spans="1:8" ht="19.5" customHeight="1">
      <c r="A177" s="12" t="s">
        <v>214</v>
      </c>
      <c r="B177" s="7">
        <v>52</v>
      </c>
      <c r="C177" s="7">
        <v>40</v>
      </c>
      <c r="D177" s="9">
        <f t="shared" si="4"/>
        <v>-23.076923076923073</v>
      </c>
      <c r="E177" s="12" t="s">
        <v>10</v>
      </c>
      <c r="F177" s="7"/>
      <c r="G177" s="7"/>
      <c r="H177" s="9" t="e">
        <f t="shared" si="5"/>
        <v>#DIV/0!</v>
      </c>
    </row>
    <row r="178" spans="1:8" ht="19.5" customHeight="1">
      <c r="A178" s="12" t="s">
        <v>215</v>
      </c>
      <c r="B178" s="7">
        <v>4</v>
      </c>
      <c r="C178" s="7">
        <v>4</v>
      </c>
      <c r="D178" s="9">
        <f t="shared" si="4"/>
        <v>0</v>
      </c>
      <c r="E178" s="12" t="s">
        <v>12</v>
      </c>
      <c r="F178" s="7"/>
      <c r="G178" s="7"/>
      <c r="H178" s="9" t="e">
        <f t="shared" si="5"/>
        <v>#DIV/0!</v>
      </c>
    </row>
    <row r="179" spans="1:8" ht="19.5" customHeight="1">
      <c r="A179" s="12" t="s">
        <v>216</v>
      </c>
      <c r="B179" s="7">
        <v>40</v>
      </c>
      <c r="C179" s="11">
        <v>40</v>
      </c>
      <c r="D179" s="9">
        <f t="shared" si="4"/>
        <v>0</v>
      </c>
      <c r="E179" s="10" t="s">
        <v>217</v>
      </c>
      <c r="F179" s="7">
        <v>46</v>
      </c>
      <c r="G179" s="7">
        <v>386</v>
      </c>
      <c r="H179" s="9">
        <f t="shared" si="5"/>
        <v>739.1304347826087</v>
      </c>
    </row>
    <row r="180" spans="1:8" ht="19.5" customHeight="1">
      <c r="A180" s="10" t="s">
        <v>218</v>
      </c>
      <c r="B180" s="7"/>
      <c r="C180" s="11"/>
      <c r="D180" s="9" t="e">
        <f t="shared" si="4"/>
        <v>#DIV/0!</v>
      </c>
      <c r="E180" s="10" t="s">
        <v>219</v>
      </c>
      <c r="F180" s="7"/>
      <c r="G180" s="7"/>
      <c r="H180" s="9" t="e">
        <f t="shared" si="5"/>
        <v>#DIV/0!</v>
      </c>
    </row>
    <row r="181" spans="1:8" ht="19.5" customHeight="1">
      <c r="A181" s="10" t="s">
        <v>220</v>
      </c>
      <c r="B181" s="7"/>
      <c r="C181" s="11">
        <v>345</v>
      </c>
      <c r="D181" s="9" t="e">
        <f t="shared" si="4"/>
        <v>#DIV/0!</v>
      </c>
      <c r="E181" s="10" t="s">
        <v>15</v>
      </c>
      <c r="F181" s="7"/>
      <c r="G181" s="7"/>
      <c r="H181" s="9" t="e">
        <f t="shared" si="5"/>
        <v>#DIV/0!</v>
      </c>
    </row>
    <row r="182" spans="1:8" ht="19.5" customHeight="1">
      <c r="A182" s="10" t="s">
        <v>15</v>
      </c>
      <c r="B182" s="7"/>
      <c r="C182" s="11"/>
      <c r="D182" s="9" t="e">
        <f t="shared" si="4"/>
        <v>#DIV/0!</v>
      </c>
      <c r="E182" s="12" t="s">
        <v>221</v>
      </c>
      <c r="F182" s="7"/>
      <c r="G182" s="7"/>
      <c r="H182" s="9" t="e">
        <f t="shared" si="5"/>
        <v>#DIV/0!</v>
      </c>
    </row>
    <row r="183" spans="1:8" ht="19.5" customHeight="1">
      <c r="A183" s="12" t="s">
        <v>222</v>
      </c>
      <c r="B183" s="7">
        <v>197</v>
      </c>
      <c r="C183" s="11">
        <v>277</v>
      </c>
      <c r="D183" s="9">
        <f t="shared" si="4"/>
        <v>40.60913705583757</v>
      </c>
      <c r="E183" s="12" t="s">
        <v>223</v>
      </c>
      <c r="F183" s="7">
        <f>SUM(F184:F190)</f>
        <v>0</v>
      </c>
      <c r="G183" s="7">
        <f>SUM(G184:G190)</f>
        <v>0</v>
      </c>
      <c r="H183" s="9" t="e">
        <f t="shared" si="5"/>
        <v>#DIV/0!</v>
      </c>
    </row>
    <row r="184" spans="1:8" ht="19.5" customHeight="1">
      <c r="A184" s="12" t="s">
        <v>224</v>
      </c>
      <c r="B184" s="7">
        <f>SUM(B185:B192)</f>
        <v>2122</v>
      </c>
      <c r="C184" s="7">
        <f>SUM(C185:C192)</f>
        <v>2367</v>
      </c>
      <c r="D184" s="9">
        <f t="shared" si="4"/>
        <v>11.545711592836948</v>
      </c>
      <c r="E184" s="12" t="s">
        <v>8</v>
      </c>
      <c r="F184" s="7"/>
      <c r="G184" s="7"/>
      <c r="H184" s="9" t="e">
        <f t="shared" si="5"/>
        <v>#DIV/0!</v>
      </c>
    </row>
    <row r="185" spans="1:8" ht="19.5" customHeight="1">
      <c r="A185" s="12" t="s">
        <v>8</v>
      </c>
      <c r="B185" s="7">
        <v>1741</v>
      </c>
      <c r="C185" s="11">
        <v>1741</v>
      </c>
      <c r="D185" s="9">
        <f t="shared" si="4"/>
        <v>0</v>
      </c>
      <c r="E185" s="10" t="s">
        <v>10</v>
      </c>
      <c r="F185" s="7"/>
      <c r="G185" s="7"/>
      <c r="H185" s="9" t="e">
        <f t="shared" si="5"/>
        <v>#DIV/0!</v>
      </c>
    </row>
    <row r="186" spans="1:8" ht="19.5" customHeight="1">
      <c r="A186" s="10" t="s">
        <v>10</v>
      </c>
      <c r="B186" s="7">
        <v>253</v>
      </c>
      <c r="C186" s="11">
        <v>189</v>
      </c>
      <c r="D186" s="9">
        <f t="shared" si="4"/>
        <v>-25.296442687747035</v>
      </c>
      <c r="E186" s="10" t="s">
        <v>225</v>
      </c>
      <c r="F186" s="7"/>
      <c r="G186" s="7"/>
      <c r="H186" s="9" t="e">
        <f t="shared" si="5"/>
        <v>#DIV/0!</v>
      </c>
    </row>
    <row r="187" spans="1:8" ht="19.5" customHeight="1">
      <c r="A187" s="10" t="s">
        <v>12</v>
      </c>
      <c r="B187" s="7"/>
      <c r="C187" s="11"/>
      <c r="D187" s="9" t="e">
        <f t="shared" si="4"/>
        <v>#DIV/0!</v>
      </c>
      <c r="E187" s="10" t="s">
        <v>226</v>
      </c>
      <c r="F187" s="7"/>
      <c r="G187" s="7"/>
      <c r="H187" s="9" t="e">
        <f t="shared" si="5"/>
        <v>#DIV/0!</v>
      </c>
    </row>
    <row r="188" spans="1:8" ht="19.5" customHeight="1">
      <c r="A188" s="10" t="s">
        <v>227</v>
      </c>
      <c r="B188" s="7"/>
      <c r="C188" s="11">
        <v>318</v>
      </c>
      <c r="D188" s="9" t="e">
        <f t="shared" si="4"/>
        <v>#DIV/0!</v>
      </c>
      <c r="E188" s="7" t="s">
        <v>228</v>
      </c>
      <c r="F188" s="7"/>
      <c r="G188" s="7"/>
      <c r="H188" s="9" t="e">
        <f t="shared" si="5"/>
        <v>#DIV/0!</v>
      </c>
    </row>
    <row r="189" spans="1:8" ht="19.5" customHeight="1">
      <c r="A189" s="7" t="s">
        <v>229</v>
      </c>
      <c r="B189" s="7">
        <v>77</v>
      </c>
      <c r="C189" s="11">
        <v>71</v>
      </c>
      <c r="D189" s="9">
        <f t="shared" si="4"/>
        <v>-7.792207792207795</v>
      </c>
      <c r="E189" s="12" t="s">
        <v>201</v>
      </c>
      <c r="F189" s="7"/>
      <c r="G189" s="7"/>
      <c r="H189" s="9" t="e">
        <f t="shared" si="5"/>
        <v>#DIV/0!</v>
      </c>
    </row>
    <row r="190" spans="1:8" ht="19.5" customHeight="1">
      <c r="A190" s="12" t="s">
        <v>230</v>
      </c>
      <c r="B190" s="7">
        <v>51</v>
      </c>
      <c r="C190" s="11">
        <v>48</v>
      </c>
      <c r="D190" s="9">
        <f t="shared" si="4"/>
        <v>-5.882352941176472</v>
      </c>
      <c r="E190" s="12" t="s">
        <v>231</v>
      </c>
      <c r="F190" s="7"/>
      <c r="G190" s="7"/>
      <c r="H190" s="9" t="e">
        <f t="shared" si="5"/>
        <v>#DIV/0!</v>
      </c>
    </row>
    <row r="191" spans="1:8" ht="19.5" customHeight="1">
      <c r="A191" s="12" t="s">
        <v>15</v>
      </c>
      <c r="B191" s="7"/>
      <c r="C191" s="11"/>
      <c r="D191" s="9" t="e">
        <f t="shared" si="4"/>
        <v>#DIV/0!</v>
      </c>
      <c r="E191" s="10" t="s">
        <v>232</v>
      </c>
      <c r="F191" s="7">
        <v>0</v>
      </c>
      <c r="G191" s="7">
        <v>0</v>
      </c>
      <c r="H191" s="9" t="e">
        <f t="shared" si="5"/>
        <v>#DIV/0!</v>
      </c>
    </row>
    <row r="192" spans="1:8" ht="19.5" customHeight="1">
      <c r="A192" s="12" t="s">
        <v>233</v>
      </c>
      <c r="B192" s="7"/>
      <c r="C192" s="11"/>
      <c r="D192" s="9" t="e">
        <f t="shared" si="4"/>
        <v>#DIV/0!</v>
      </c>
      <c r="E192" s="7" t="s">
        <v>234</v>
      </c>
      <c r="F192" s="7">
        <f>SUM(F193,B198,B207,B214,B220,F197,F201,F205,F211,F218)</f>
        <v>71611</v>
      </c>
      <c r="G192" s="7">
        <f>SUM(G193,C198,C207,C214,C220,G197,G201,G205,G211,G218)</f>
        <v>94151</v>
      </c>
      <c r="H192" s="9">
        <f t="shared" si="5"/>
        <v>31.47561128876848</v>
      </c>
    </row>
    <row r="193" spans="1:8" ht="19.5" customHeight="1">
      <c r="A193" s="10" t="s">
        <v>235</v>
      </c>
      <c r="B193" s="7">
        <f>SUM(F167:F174)</f>
        <v>1229</v>
      </c>
      <c r="C193" s="7">
        <f>SUM(G167:G174)</f>
        <v>1427</v>
      </c>
      <c r="D193" s="9">
        <f t="shared" si="4"/>
        <v>16.1106590724166</v>
      </c>
      <c r="E193" s="10" t="s">
        <v>236</v>
      </c>
      <c r="F193" s="7">
        <f>SUM(B194:B197)</f>
        <v>673</v>
      </c>
      <c r="G193" s="7">
        <f>SUM(C194:C197)</f>
        <v>723</v>
      </c>
      <c r="H193" s="9">
        <f t="shared" si="5"/>
        <v>7.42942050520059</v>
      </c>
    </row>
    <row r="194" spans="1:8" ht="19.5" customHeight="1">
      <c r="A194" s="12" t="s">
        <v>8</v>
      </c>
      <c r="B194" s="7">
        <v>303</v>
      </c>
      <c r="C194" s="7">
        <v>317</v>
      </c>
      <c r="D194" s="9">
        <f t="shared" si="4"/>
        <v>4.62046204620461</v>
      </c>
      <c r="E194" s="12" t="s">
        <v>237</v>
      </c>
      <c r="F194" s="7"/>
      <c r="G194" s="7"/>
      <c r="H194" s="9" t="e">
        <f t="shared" si="5"/>
        <v>#DIV/0!</v>
      </c>
    </row>
    <row r="195" spans="1:8" ht="19.5" customHeight="1">
      <c r="A195" s="12" t="s">
        <v>10</v>
      </c>
      <c r="B195" s="7">
        <v>270</v>
      </c>
      <c r="C195" s="7">
        <v>266</v>
      </c>
      <c r="D195" s="9">
        <f t="shared" si="4"/>
        <v>-1.4814814814814836</v>
      </c>
      <c r="E195" s="12" t="s">
        <v>238</v>
      </c>
      <c r="F195" s="7"/>
      <c r="G195" s="7"/>
      <c r="H195" s="9" t="e">
        <f t="shared" si="5"/>
        <v>#DIV/0!</v>
      </c>
    </row>
    <row r="196" spans="1:8" ht="19.5" customHeight="1">
      <c r="A196" s="12" t="s">
        <v>12</v>
      </c>
      <c r="B196" s="7"/>
      <c r="C196" s="7"/>
      <c r="D196" s="9" t="e">
        <f t="shared" si="4"/>
        <v>#DIV/0!</v>
      </c>
      <c r="E196" s="12" t="s">
        <v>239</v>
      </c>
      <c r="F196" s="7">
        <v>140</v>
      </c>
      <c r="G196" s="11">
        <v>154</v>
      </c>
      <c r="H196" s="9">
        <f t="shared" si="5"/>
        <v>10.000000000000009</v>
      </c>
    </row>
    <row r="197" spans="1:8" ht="19.5" customHeight="1">
      <c r="A197" s="10" t="s">
        <v>240</v>
      </c>
      <c r="B197" s="7">
        <v>100</v>
      </c>
      <c r="C197" s="7">
        <v>140</v>
      </c>
      <c r="D197" s="9">
        <f t="shared" si="4"/>
        <v>39.99999999999999</v>
      </c>
      <c r="E197" s="10" t="s">
        <v>241</v>
      </c>
      <c r="F197" s="7">
        <f>SUM(F198:F200)</f>
        <v>0</v>
      </c>
      <c r="G197" s="7">
        <f>SUM(G198:G200)</f>
        <v>0</v>
      </c>
      <c r="H197" s="9" t="e">
        <f t="shared" si="5"/>
        <v>#DIV/0!</v>
      </c>
    </row>
    <row r="198" spans="1:8" ht="19.5" customHeight="1">
      <c r="A198" s="12" t="s">
        <v>242</v>
      </c>
      <c r="B198" s="7">
        <f>SUM(B199:B206)</f>
        <v>48073</v>
      </c>
      <c r="C198" s="7">
        <f>SUM(C199:C206)</f>
        <v>51095</v>
      </c>
      <c r="D198" s="9">
        <f aca="true" t="shared" si="6" ref="D198:D261">(C198/B198-1)*100</f>
        <v>6.286272959873518</v>
      </c>
      <c r="E198" s="10" t="s">
        <v>243</v>
      </c>
      <c r="F198" s="7"/>
      <c r="G198" s="7"/>
      <c r="H198" s="9" t="e">
        <f aca="true" t="shared" si="7" ref="H198:H261">(G198/F198-1)*100</f>
        <v>#DIV/0!</v>
      </c>
    </row>
    <row r="199" spans="1:8" ht="19.5" customHeight="1">
      <c r="A199" s="12" t="s">
        <v>244</v>
      </c>
      <c r="B199" s="7">
        <v>2567</v>
      </c>
      <c r="C199" s="7">
        <v>2777</v>
      </c>
      <c r="D199" s="9">
        <f t="shared" si="6"/>
        <v>8.180755746007007</v>
      </c>
      <c r="E199" s="10" t="s">
        <v>245</v>
      </c>
      <c r="F199" s="7"/>
      <c r="G199" s="7"/>
      <c r="H199" s="9" t="e">
        <f t="shared" si="7"/>
        <v>#DIV/0!</v>
      </c>
    </row>
    <row r="200" spans="1:8" ht="19.5" customHeight="1">
      <c r="A200" s="12" t="s">
        <v>246</v>
      </c>
      <c r="B200" s="7"/>
      <c r="C200" s="7"/>
      <c r="D200" s="9" t="e">
        <f t="shared" si="6"/>
        <v>#DIV/0!</v>
      </c>
      <c r="E200" s="7" t="s">
        <v>247</v>
      </c>
      <c r="F200" s="7"/>
      <c r="G200" s="7"/>
      <c r="H200" s="9" t="e">
        <f t="shared" si="7"/>
        <v>#DIV/0!</v>
      </c>
    </row>
    <row r="201" spans="1:8" ht="19.5" customHeight="1">
      <c r="A201" s="10" t="s">
        <v>248</v>
      </c>
      <c r="B201" s="7">
        <v>12831</v>
      </c>
      <c r="C201" s="7">
        <v>17499</v>
      </c>
      <c r="D201" s="9">
        <f t="shared" si="6"/>
        <v>36.38064063595978</v>
      </c>
      <c r="E201" s="12" t="s">
        <v>249</v>
      </c>
      <c r="F201" s="7">
        <f>SUM(F202:F204)</f>
        <v>437</v>
      </c>
      <c r="G201" s="7">
        <f>SUM(G202:G204)</f>
        <v>489</v>
      </c>
      <c r="H201" s="9">
        <f t="shared" si="7"/>
        <v>11.89931350114417</v>
      </c>
    </row>
    <row r="202" spans="1:8" ht="19.5" customHeight="1">
      <c r="A202" s="10" t="s">
        <v>250</v>
      </c>
      <c r="B202" s="7">
        <v>10006</v>
      </c>
      <c r="C202" s="7">
        <v>13232</v>
      </c>
      <c r="D202" s="9">
        <f t="shared" si="6"/>
        <v>32.240655606636025</v>
      </c>
      <c r="E202" s="12" t="s">
        <v>251</v>
      </c>
      <c r="F202" s="7">
        <v>437</v>
      </c>
      <c r="G202" s="11">
        <v>489</v>
      </c>
      <c r="H202" s="9">
        <f t="shared" si="7"/>
        <v>11.89931350114417</v>
      </c>
    </row>
    <row r="203" spans="1:8" ht="19.5" customHeight="1">
      <c r="A203" s="10" t="s">
        <v>252</v>
      </c>
      <c r="B203" s="7">
        <v>22669</v>
      </c>
      <c r="C203" s="7">
        <v>17587</v>
      </c>
      <c r="D203" s="9">
        <f t="shared" si="6"/>
        <v>-22.41828047112797</v>
      </c>
      <c r="E203" s="12" t="s">
        <v>253</v>
      </c>
      <c r="F203" s="7"/>
      <c r="G203" s="7"/>
      <c r="H203" s="9" t="e">
        <f t="shared" si="7"/>
        <v>#DIV/0!</v>
      </c>
    </row>
    <row r="204" spans="1:8" ht="19.5" customHeight="1">
      <c r="A204" s="12" t="s">
        <v>254</v>
      </c>
      <c r="B204" s="7"/>
      <c r="C204" s="7"/>
      <c r="D204" s="9" t="e">
        <f t="shared" si="6"/>
        <v>#DIV/0!</v>
      </c>
      <c r="E204" s="10" t="s">
        <v>255</v>
      </c>
      <c r="F204" s="7"/>
      <c r="G204" s="7"/>
      <c r="H204" s="9" t="e">
        <f t="shared" si="7"/>
        <v>#DIV/0!</v>
      </c>
    </row>
    <row r="205" spans="1:8" ht="19.5" customHeight="1">
      <c r="A205" s="12" t="s">
        <v>256</v>
      </c>
      <c r="B205" s="7"/>
      <c r="C205" s="7"/>
      <c r="D205" s="9" t="e">
        <f t="shared" si="6"/>
        <v>#DIV/0!</v>
      </c>
      <c r="E205" s="10" t="s">
        <v>257</v>
      </c>
      <c r="F205" s="7">
        <f>SUM(F206:F210)</f>
        <v>4092</v>
      </c>
      <c r="G205" s="7">
        <f>SUM(G206:G210)</f>
        <v>5844</v>
      </c>
      <c r="H205" s="9">
        <f t="shared" si="7"/>
        <v>42.815249266862175</v>
      </c>
    </row>
    <row r="206" spans="1:8" ht="19.5" customHeight="1">
      <c r="A206" s="12" t="s">
        <v>258</v>
      </c>
      <c r="B206" s="7"/>
      <c r="C206" s="7"/>
      <c r="D206" s="9" t="e">
        <f t="shared" si="6"/>
        <v>#DIV/0!</v>
      </c>
      <c r="E206" s="10" t="s">
        <v>259</v>
      </c>
      <c r="F206" s="7">
        <v>1288</v>
      </c>
      <c r="G206" s="7">
        <v>2966</v>
      </c>
      <c r="H206" s="9">
        <f t="shared" si="7"/>
        <v>130.27950310559007</v>
      </c>
    </row>
    <row r="207" spans="1:8" ht="19.5" customHeight="1">
      <c r="A207" s="12" t="s">
        <v>260</v>
      </c>
      <c r="B207" s="7">
        <f>SUM(B208:B213)</f>
        <v>7211</v>
      </c>
      <c r="C207" s="7">
        <f>SUM(C208:C213)</f>
        <v>13052</v>
      </c>
      <c r="D207" s="9">
        <f t="shared" si="6"/>
        <v>81.00124809319095</v>
      </c>
      <c r="E207" s="12" t="s">
        <v>261</v>
      </c>
      <c r="F207" s="7">
        <v>2764</v>
      </c>
      <c r="G207" s="7">
        <v>2838</v>
      </c>
      <c r="H207" s="9">
        <f t="shared" si="7"/>
        <v>2.677279305354552</v>
      </c>
    </row>
    <row r="208" spans="1:8" ht="19.5" customHeight="1">
      <c r="A208" s="12" t="s">
        <v>262</v>
      </c>
      <c r="B208" s="7"/>
      <c r="C208" s="11"/>
      <c r="D208" s="9" t="e">
        <f t="shared" si="6"/>
        <v>#DIV/0!</v>
      </c>
      <c r="E208" s="12" t="s">
        <v>263</v>
      </c>
      <c r="F208" s="7"/>
      <c r="G208" s="7"/>
      <c r="H208" s="9" t="e">
        <f t="shared" si="7"/>
        <v>#DIV/0!</v>
      </c>
    </row>
    <row r="209" spans="1:8" ht="19.5" customHeight="1">
      <c r="A209" s="12" t="s">
        <v>264</v>
      </c>
      <c r="B209" s="7">
        <v>3302</v>
      </c>
      <c r="C209" s="11">
        <v>3111</v>
      </c>
      <c r="D209" s="9">
        <f t="shared" si="6"/>
        <v>-5.784373107207752</v>
      </c>
      <c r="E209" s="12" t="s">
        <v>265</v>
      </c>
      <c r="F209" s="7"/>
      <c r="G209" s="7"/>
      <c r="H209" s="9" t="e">
        <f t="shared" si="7"/>
        <v>#DIV/0!</v>
      </c>
    </row>
    <row r="210" spans="1:8" ht="19.5" customHeight="1">
      <c r="A210" s="12" t="s">
        <v>266</v>
      </c>
      <c r="B210" s="7">
        <v>1052</v>
      </c>
      <c r="C210" s="11">
        <v>951</v>
      </c>
      <c r="D210" s="9">
        <f t="shared" si="6"/>
        <v>-9.600760456273761</v>
      </c>
      <c r="E210" s="12" t="s">
        <v>267</v>
      </c>
      <c r="F210" s="7">
        <v>40</v>
      </c>
      <c r="G210" s="7">
        <v>40</v>
      </c>
      <c r="H210" s="9">
        <f t="shared" si="7"/>
        <v>0</v>
      </c>
    </row>
    <row r="211" spans="1:8" ht="19.5" customHeight="1">
      <c r="A211" s="10" t="s">
        <v>268</v>
      </c>
      <c r="B211" s="7">
        <v>2531</v>
      </c>
      <c r="C211" s="11">
        <v>2848</v>
      </c>
      <c r="D211" s="9">
        <f t="shared" si="6"/>
        <v>12.524693796918207</v>
      </c>
      <c r="E211" s="12" t="s">
        <v>269</v>
      </c>
      <c r="F211" s="7">
        <f>SUM(F212:F217)</f>
        <v>8500</v>
      </c>
      <c r="G211" s="7">
        <f>SUM(G212:G217)</f>
        <v>10000</v>
      </c>
      <c r="H211" s="9">
        <f t="shared" si="7"/>
        <v>17.647058823529417</v>
      </c>
    </row>
    <row r="212" spans="1:8" ht="19.5" customHeight="1">
      <c r="A212" s="10" t="s">
        <v>270</v>
      </c>
      <c r="B212" s="7"/>
      <c r="C212" s="11">
        <v>5766</v>
      </c>
      <c r="D212" s="9" t="e">
        <f t="shared" si="6"/>
        <v>#DIV/0!</v>
      </c>
      <c r="E212" s="10" t="s">
        <v>271</v>
      </c>
      <c r="F212" s="7"/>
      <c r="G212" s="7"/>
      <c r="H212" s="9" t="e">
        <f t="shared" si="7"/>
        <v>#DIV/0!</v>
      </c>
    </row>
    <row r="213" spans="1:8" ht="19.5" customHeight="1">
      <c r="A213" s="10" t="s">
        <v>272</v>
      </c>
      <c r="B213" s="7">
        <v>326</v>
      </c>
      <c r="C213" s="11">
        <v>376</v>
      </c>
      <c r="D213" s="9">
        <f t="shared" si="6"/>
        <v>15.337423312883436</v>
      </c>
      <c r="E213" s="10" t="s">
        <v>273</v>
      </c>
      <c r="F213" s="7"/>
      <c r="G213" s="7"/>
      <c r="H213" s="9" t="e">
        <f t="shared" si="7"/>
        <v>#DIV/0!</v>
      </c>
    </row>
    <row r="214" spans="1:8" ht="19.5" customHeight="1">
      <c r="A214" s="7" t="s">
        <v>274</v>
      </c>
      <c r="B214" s="7">
        <f>SUM(B215:B219)</f>
        <v>337</v>
      </c>
      <c r="C214" s="7">
        <f>SUM(C215:C219)</f>
        <v>277</v>
      </c>
      <c r="D214" s="9">
        <f t="shared" si="6"/>
        <v>-17.80415430267063</v>
      </c>
      <c r="E214" s="10" t="s">
        <v>275</v>
      </c>
      <c r="F214" s="7"/>
      <c r="G214" s="7"/>
      <c r="H214" s="9" t="e">
        <f t="shared" si="7"/>
        <v>#DIV/0!</v>
      </c>
    </row>
    <row r="215" spans="1:8" ht="19.5" customHeight="1">
      <c r="A215" s="12" t="s">
        <v>276</v>
      </c>
      <c r="B215" s="7"/>
      <c r="C215" s="11"/>
      <c r="D215" s="9" t="e">
        <f t="shared" si="6"/>
        <v>#DIV/0!</v>
      </c>
      <c r="E215" s="7" t="s">
        <v>277</v>
      </c>
      <c r="F215" s="7">
        <v>8500</v>
      </c>
      <c r="G215" s="7">
        <v>10000</v>
      </c>
      <c r="H215" s="9">
        <f t="shared" si="7"/>
        <v>17.647058823529417</v>
      </c>
    </row>
    <row r="216" spans="1:8" ht="19.5" customHeight="1">
      <c r="A216" s="12" t="s">
        <v>278</v>
      </c>
      <c r="B216" s="7">
        <v>337</v>
      </c>
      <c r="C216" s="11">
        <v>277</v>
      </c>
      <c r="D216" s="9">
        <f t="shared" si="6"/>
        <v>-17.80415430267063</v>
      </c>
      <c r="E216" s="12" t="s">
        <v>279</v>
      </c>
      <c r="F216" s="7"/>
      <c r="G216" s="7"/>
      <c r="H216" s="9" t="e">
        <f t="shared" si="7"/>
        <v>#DIV/0!</v>
      </c>
    </row>
    <row r="217" spans="1:8" ht="19.5" customHeight="1">
      <c r="A217" s="12" t="s">
        <v>280</v>
      </c>
      <c r="B217" s="7"/>
      <c r="C217" s="11"/>
      <c r="D217" s="9" t="e">
        <f t="shared" si="6"/>
        <v>#DIV/0!</v>
      </c>
      <c r="E217" s="12" t="s">
        <v>281</v>
      </c>
      <c r="F217" s="7"/>
      <c r="G217" s="7"/>
      <c r="H217" s="9" t="e">
        <f t="shared" si="7"/>
        <v>#DIV/0!</v>
      </c>
    </row>
    <row r="218" spans="1:8" ht="19.5" customHeight="1">
      <c r="A218" s="10" t="s">
        <v>282</v>
      </c>
      <c r="B218" s="7"/>
      <c r="C218" s="11"/>
      <c r="D218" s="9" t="e">
        <f t="shared" si="6"/>
        <v>#DIV/0!</v>
      </c>
      <c r="E218" s="12" t="s">
        <v>283</v>
      </c>
      <c r="F218" s="7">
        <v>2148</v>
      </c>
      <c r="G218" s="7">
        <v>12517</v>
      </c>
      <c r="H218" s="9">
        <f t="shared" si="7"/>
        <v>482.7281191806332</v>
      </c>
    </row>
    <row r="219" spans="1:8" ht="19.5" customHeight="1">
      <c r="A219" s="10" t="s">
        <v>284</v>
      </c>
      <c r="B219" s="7"/>
      <c r="C219" s="11"/>
      <c r="D219" s="9" t="e">
        <f t="shared" si="6"/>
        <v>#DIV/0!</v>
      </c>
      <c r="E219" s="7" t="s">
        <v>285</v>
      </c>
      <c r="F219" s="7">
        <f>SUM(F220,B225,B234,B240,B246,F224,F229,F236,F240,F241,)</f>
        <v>4814</v>
      </c>
      <c r="G219" s="7">
        <f>SUM(G220,C225,C234,C240,C246,G224,G229,G236,G240,G241,)</f>
        <v>4107</v>
      </c>
      <c r="H219" s="9">
        <f t="shared" si="7"/>
        <v>-14.686331533028662</v>
      </c>
    </row>
    <row r="220" spans="1:8" ht="19.5" customHeight="1">
      <c r="A220" s="10" t="s">
        <v>286</v>
      </c>
      <c r="B220" s="7">
        <f>SUM(F194:F196)</f>
        <v>140</v>
      </c>
      <c r="C220" s="7">
        <f>SUM(G194:G196)</f>
        <v>154</v>
      </c>
      <c r="D220" s="9">
        <f t="shared" si="6"/>
        <v>10.000000000000009</v>
      </c>
      <c r="E220" s="10" t="s">
        <v>287</v>
      </c>
      <c r="F220" s="7">
        <f>SUM(B221:B224)</f>
        <v>250</v>
      </c>
      <c r="G220" s="7">
        <f>SUM(C221:C224)</f>
        <v>264</v>
      </c>
      <c r="H220" s="9">
        <f t="shared" si="7"/>
        <v>5.600000000000005</v>
      </c>
    </row>
    <row r="221" spans="1:8" ht="19.5" customHeight="1">
      <c r="A221" s="12" t="s">
        <v>8</v>
      </c>
      <c r="B221" s="7">
        <v>210</v>
      </c>
      <c r="C221" s="7">
        <v>197</v>
      </c>
      <c r="D221" s="9">
        <f t="shared" si="6"/>
        <v>-6.190476190476191</v>
      </c>
      <c r="E221" s="12" t="s">
        <v>288</v>
      </c>
      <c r="F221" s="7"/>
      <c r="G221" s="7"/>
      <c r="H221" s="9" t="e">
        <f t="shared" si="7"/>
        <v>#DIV/0!</v>
      </c>
    </row>
    <row r="222" spans="1:8" ht="19.5" customHeight="1">
      <c r="A222" s="12" t="s">
        <v>10</v>
      </c>
      <c r="B222" s="7">
        <v>14</v>
      </c>
      <c r="C222" s="7">
        <v>6</v>
      </c>
      <c r="D222" s="9">
        <f t="shared" si="6"/>
        <v>-57.14285714285714</v>
      </c>
      <c r="E222" s="12" t="s">
        <v>289</v>
      </c>
      <c r="F222" s="7"/>
      <c r="G222" s="7"/>
      <c r="H222" s="9" t="e">
        <f t="shared" si="7"/>
        <v>#DIV/0!</v>
      </c>
    </row>
    <row r="223" spans="1:8" ht="19.5" customHeight="1">
      <c r="A223" s="12" t="s">
        <v>12</v>
      </c>
      <c r="B223" s="7"/>
      <c r="C223" s="7"/>
      <c r="D223" s="9" t="e">
        <f t="shared" si="6"/>
        <v>#DIV/0!</v>
      </c>
      <c r="E223" s="12" t="s">
        <v>290</v>
      </c>
      <c r="F223" s="7">
        <v>328</v>
      </c>
      <c r="G223" s="11">
        <v>328</v>
      </c>
      <c r="H223" s="9">
        <f t="shared" si="7"/>
        <v>0</v>
      </c>
    </row>
    <row r="224" spans="1:8" ht="19.5" customHeight="1">
      <c r="A224" s="10" t="s">
        <v>291</v>
      </c>
      <c r="B224" s="7">
        <v>26</v>
      </c>
      <c r="C224" s="7">
        <v>61</v>
      </c>
      <c r="D224" s="9">
        <f t="shared" si="6"/>
        <v>134.6153846153846</v>
      </c>
      <c r="E224" s="10" t="s">
        <v>292</v>
      </c>
      <c r="F224" s="7">
        <f>SUM(F225:F228)</f>
        <v>110</v>
      </c>
      <c r="G224" s="7">
        <f>SUM(G225:G228)</f>
        <v>109</v>
      </c>
      <c r="H224" s="9">
        <f t="shared" si="7"/>
        <v>-0.9090909090909038</v>
      </c>
    </row>
    <row r="225" spans="1:8" ht="19.5" customHeight="1">
      <c r="A225" s="12" t="s">
        <v>293</v>
      </c>
      <c r="B225" s="7">
        <f>SUM(B226:B233)</f>
        <v>0</v>
      </c>
      <c r="C225" s="7">
        <f>SUM(C226:C233)</f>
        <v>0</v>
      </c>
      <c r="D225" s="9" t="e">
        <f t="shared" si="6"/>
        <v>#DIV/0!</v>
      </c>
      <c r="E225" s="10" t="s">
        <v>294</v>
      </c>
      <c r="F225" s="7">
        <v>85</v>
      </c>
      <c r="G225" s="11">
        <v>86</v>
      </c>
      <c r="H225" s="9">
        <f t="shared" si="7"/>
        <v>1.17647058823529</v>
      </c>
    </row>
    <row r="226" spans="1:8" ht="19.5" customHeight="1">
      <c r="A226" s="12" t="s">
        <v>295</v>
      </c>
      <c r="B226" s="7"/>
      <c r="C226" s="7"/>
      <c r="D226" s="9" t="e">
        <f t="shared" si="6"/>
        <v>#DIV/0!</v>
      </c>
      <c r="E226" s="10" t="s">
        <v>296</v>
      </c>
      <c r="F226" s="7"/>
      <c r="G226" s="11"/>
      <c r="H226" s="9" t="e">
        <f t="shared" si="7"/>
        <v>#DIV/0!</v>
      </c>
    </row>
    <row r="227" spans="1:8" ht="19.5" customHeight="1">
      <c r="A227" s="12" t="s">
        <v>297</v>
      </c>
      <c r="B227" s="7"/>
      <c r="C227" s="7"/>
      <c r="D227" s="9" t="e">
        <f t="shared" si="6"/>
        <v>#DIV/0!</v>
      </c>
      <c r="E227" s="7" t="s">
        <v>298</v>
      </c>
      <c r="F227" s="7"/>
      <c r="G227" s="11"/>
      <c r="H227" s="9" t="e">
        <f t="shared" si="7"/>
        <v>#DIV/0!</v>
      </c>
    </row>
    <row r="228" spans="1:8" ht="19.5" customHeight="1">
      <c r="A228" s="7" t="s">
        <v>299</v>
      </c>
      <c r="B228" s="7"/>
      <c r="C228" s="7"/>
      <c r="D228" s="9" t="e">
        <f t="shared" si="6"/>
        <v>#DIV/0!</v>
      </c>
      <c r="E228" s="12" t="s">
        <v>300</v>
      </c>
      <c r="F228" s="7">
        <v>25</v>
      </c>
      <c r="G228" s="11">
        <v>23</v>
      </c>
      <c r="H228" s="9">
        <f t="shared" si="7"/>
        <v>-7.9999999999999964</v>
      </c>
    </row>
    <row r="229" spans="1:8" ht="19.5" customHeight="1">
      <c r="A229" s="12" t="s">
        <v>301</v>
      </c>
      <c r="B229" s="7"/>
      <c r="C229" s="7"/>
      <c r="D229" s="9" t="e">
        <f t="shared" si="6"/>
        <v>#DIV/0!</v>
      </c>
      <c r="E229" s="12" t="s">
        <v>302</v>
      </c>
      <c r="F229" s="7">
        <f>SUM(F230:F235)</f>
        <v>974</v>
      </c>
      <c r="G229" s="7">
        <f>SUM(G230:G235)</f>
        <v>228</v>
      </c>
      <c r="H229" s="9">
        <f t="shared" si="7"/>
        <v>-76.59137577002053</v>
      </c>
    </row>
    <row r="230" spans="1:8" ht="19.5" customHeight="1">
      <c r="A230" s="12" t="s">
        <v>303</v>
      </c>
      <c r="B230" s="7"/>
      <c r="C230" s="7"/>
      <c r="D230" s="9" t="e">
        <f t="shared" si="6"/>
        <v>#DIV/0!</v>
      </c>
      <c r="E230" s="12" t="s">
        <v>295</v>
      </c>
      <c r="F230" s="7">
        <v>71</v>
      </c>
      <c r="G230" s="11">
        <v>86</v>
      </c>
      <c r="H230" s="9">
        <f t="shared" si="7"/>
        <v>21.126760563380277</v>
      </c>
    </row>
    <row r="231" spans="1:8" ht="19.5" customHeight="1">
      <c r="A231" s="12" t="s">
        <v>304</v>
      </c>
      <c r="B231" s="7"/>
      <c r="C231" s="7"/>
      <c r="D231" s="9" t="e">
        <f t="shared" si="6"/>
        <v>#DIV/0!</v>
      </c>
      <c r="E231" s="10" t="s">
        <v>305</v>
      </c>
      <c r="F231" s="7">
        <v>70</v>
      </c>
      <c r="G231" s="11">
        <v>70</v>
      </c>
      <c r="H231" s="9">
        <f t="shared" si="7"/>
        <v>0</v>
      </c>
    </row>
    <row r="232" spans="1:8" ht="19.5" customHeight="1">
      <c r="A232" s="10" t="s">
        <v>306</v>
      </c>
      <c r="B232" s="7"/>
      <c r="C232" s="7"/>
      <c r="D232" s="9" t="e">
        <f t="shared" si="6"/>
        <v>#DIV/0!</v>
      </c>
      <c r="E232" s="10" t="s">
        <v>307</v>
      </c>
      <c r="F232" s="7"/>
      <c r="G232" s="7"/>
      <c r="H232" s="9" t="e">
        <f t="shared" si="7"/>
        <v>#DIV/0!</v>
      </c>
    </row>
    <row r="233" spans="1:8" ht="19.5" customHeight="1">
      <c r="A233" s="10" t="s">
        <v>308</v>
      </c>
      <c r="B233" s="7"/>
      <c r="C233" s="7"/>
      <c r="D233" s="9" t="e">
        <f t="shared" si="6"/>
        <v>#DIV/0!</v>
      </c>
      <c r="E233" s="10" t="s">
        <v>309</v>
      </c>
      <c r="F233" s="7"/>
      <c r="G233" s="7"/>
      <c r="H233" s="9" t="e">
        <f t="shared" si="7"/>
        <v>#DIV/0!</v>
      </c>
    </row>
    <row r="234" spans="1:8" ht="19.5" customHeight="1">
      <c r="A234" s="10" t="s">
        <v>310</v>
      </c>
      <c r="B234" s="7">
        <f>SUM(B235:B239)</f>
        <v>527</v>
      </c>
      <c r="C234" s="7">
        <f>SUM(C235:C239)</f>
        <v>532</v>
      </c>
      <c r="D234" s="9">
        <f t="shared" si="6"/>
        <v>0.9487666034155628</v>
      </c>
      <c r="E234" s="12" t="s">
        <v>311</v>
      </c>
      <c r="F234" s="7"/>
      <c r="G234" s="7"/>
      <c r="H234" s="9" t="e">
        <f t="shared" si="7"/>
        <v>#DIV/0!</v>
      </c>
    </row>
    <row r="235" spans="1:8" ht="19.5" customHeight="1">
      <c r="A235" s="12" t="s">
        <v>295</v>
      </c>
      <c r="B235" s="7">
        <v>507</v>
      </c>
      <c r="C235" s="11">
        <v>512</v>
      </c>
      <c r="D235" s="9">
        <f t="shared" si="6"/>
        <v>0.9861932938856066</v>
      </c>
      <c r="E235" s="12" t="s">
        <v>312</v>
      </c>
      <c r="F235" s="7">
        <v>833</v>
      </c>
      <c r="G235" s="7">
        <v>72</v>
      </c>
      <c r="H235" s="9">
        <f t="shared" si="7"/>
        <v>-91.35654261704683</v>
      </c>
    </row>
    <row r="236" spans="1:8" ht="19.5" customHeight="1">
      <c r="A236" s="12" t="s">
        <v>313</v>
      </c>
      <c r="B236" s="7">
        <v>20</v>
      </c>
      <c r="C236" s="11">
        <v>20</v>
      </c>
      <c r="D236" s="9">
        <f t="shared" si="6"/>
        <v>0</v>
      </c>
      <c r="E236" s="12" t="s">
        <v>314</v>
      </c>
      <c r="F236" s="7">
        <f>SUM(F237:F239)</f>
        <v>0</v>
      </c>
      <c r="G236" s="7">
        <f>SUM(G237:G239)</f>
        <v>0</v>
      </c>
      <c r="H236" s="9" t="e">
        <f t="shared" si="7"/>
        <v>#DIV/0!</v>
      </c>
    </row>
    <row r="237" spans="1:8" ht="19.5" customHeight="1">
      <c r="A237" s="12" t="s">
        <v>315</v>
      </c>
      <c r="B237" s="7"/>
      <c r="C237" s="11"/>
      <c r="D237" s="9" t="e">
        <f t="shared" si="6"/>
        <v>#DIV/0!</v>
      </c>
      <c r="E237" s="10" t="s">
        <v>316</v>
      </c>
      <c r="F237" s="7"/>
      <c r="G237" s="7"/>
      <c r="H237" s="9" t="e">
        <f t="shared" si="7"/>
        <v>#DIV/0!</v>
      </c>
    </row>
    <row r="238" spans="1:8" ht="19.5" customHeight="1">
      <c r="A238" s="10" t="s">
        <v>317</v>
      </c>
      <c r="B238" s="7"/>
      <c r="C238" s="11"/>
      <c r="D238" s="9" t="e">
        <f t="shared" si="6"/>
        <v>#DIV/0!</v>
      </c>
      <c r="E238" s="10" t="s">
        <v>318</v>
      </c>
      <c r="F238" s="7"/>
      <c r="G238" s="7"/>
      <c r="H238" s="9" t="e">
        <f t="shared" si="7"/>
        <v>#DIV/0!</v>
      </c>
    </row>
    <row r="239" spans="1:8" ht="19.5" customHeight="1">
      <c r="A239" s="10" t="s">
        <v>319</v>
      </c>
      <c r="B239" s="7"/>
      <c r="C239" s="11"/>
      <c r="D239" s="9" t="e">
        <f t="shared" si="6"/>
        <v>#DIV/0!</v>
      </c>
      <c r="E239" s="10" t="s">
        <v>320</v>
      </c>
      <c r="F239" s="7"/>
      <c r="G239" s="7"/>
      <c r="H239" s="9" t="e">
        <f t="shared" si="7"/>
        <v>#DIV/0!</v>
      </c>
    </row>
    <row r="240" spans="1:8" ht="19.5" customHeight="1">
      <c r="A240" s="10" t="s">
        <v>321</v>
      </c>
      <c r="B240" s="7">
        <f>SUM(B241:B245)</f>
        <v>2511</v>
      </c>
      <c r="C240" s="7">
        <f>SUM(C241:C245)</f>
        <v>2521</v>
      </c>
      <c r="D240" s="9">
        <f t="shared" si="6"/>
        <v>0.39824771007566095</v>
      </c>
      <c r="E240" s="7" t="s">
        <v>322</v>
      </c>
      <c r="F240" s="7">
        <v>0</v>
      </c>
      <c r="G240" s="7">
        <v>0</v>
      </c>
      <c r="H240" s="9" t="e">
        <f t="shared" si="7"/>
        <v>#DIV/0!</v>
      </c>
    </row>
    <row r="241" spans="1:8" ht="19.5" customHeight="1">
      <c r="A241" s="7" t="s">
        <v>295</v>
      </c>
      <c r="B241" s="7">
        <v>161</v>
      </c>
      <c r="C241" s="11">
        <v>170</v>
      </c>
      <c r="D241" s="9">
        <f t="shared" si="6"/>
        <v>5.590062111801242</v>
      </c>
      <c r="E241" s="12" t="s">
        <v>323</v>
      </c>
      <c r="F241" s="7">
        <f>SUM(F242:F245)</f>
        <v>0</v>
      </c>
      <c r="G241" s="7">
        <f>SUM(G242:G245)</f>
        <v>0</v>
      </c>
      <c r="H241" s="9" t="e">
        <f t="shared" si="7"/>
        <v>#DIV/0!</v>
      </c>
    </row>
    <row r="242" spans="1:8" ht="19.5" customHeight="1">
      <c r="A242" s="12" t="s">
        <v>324</v>
      </c>
      <c r="B242" s="7"/>
      <c r="C242" s="11"/>
      <c r="D242" s="9" t="e">
        <f t="shared" si="6"/>
        <v>#DIV/0!</v>
      </c>
      <c r="E242" s="12" t="s">
        <v>325</v>
      </c>
      <c r="F242" s="7"/>
      <c r="G242" s="7"/>
      <c r="H242" s="9" t="e">
        <f t="shared" si="7"/>
        <v>#DIV/0!</v>
      </c>
    </row>
    <row r="243" spans="1:8" ht="19.5" customHeight="1">
      <c r="A243" s="12" t="s">
        <v>326</v>
      </c>
      <c r="B243" s="7"/>
      <c r="C243" s="11"/>
      <c r="D243" s="9" t="e">
        <f t="shared" si="6"/>
        <v>#DIV/0!</v>
      </c>
      <c r="E243" s="10" t="s">
        <v>327</v>
      </c>
      <c r="F243" s="7"/>
      <c r="G243" s="7"/>
      <c r="H243" s="9" t="e">
        <f t="shared" si="7"/>
        <v>#DIV/0!</v>
      </c>
    </row>
    <row r="244" spans="1:8" ht="19.5" customHeight="1">
      <c r="A244" s="12" t="s">
        <v>328</v>
      </c>
      <c r="B244" s="7">
        <v>150</v>
      </c>
      <c r="C244" s="11">
        <v>150</v>
      </c>
      <c r="D244" s="9">
        <f t="shared" si="6"/>
        <v>0</v>
      </c>
      <c r="E244" s="10" t="s">
        <v>329</v>
      </c>
      <c r="F244" s="7"/>
      <c r="G244" s="7"/>
      <c r="H244" s="9" t="e">
        <f t="shared" si="7"/>
        <v>#DIV/0!</v>
      </c>
    </row>
    <row r="245" spans="1:8" ht="19.5" customHeight="1">
      <c r="A245" s="10" t="s">
        <v>330</v>
      </c>
      <c r="B245" s="7">
        <v>2200</v>
      </c>
      <c r="C245" s="11">
        <v>2201</v>
      </c>
      <c r="D245" s="9">
        <f t="shared" si="6"/>
        <v>0.04545454545454852</v>
      </c>
      <c r="E245" s="10" t="s">
        <v>331</v>
      </c>
      <c r="F245" s="7"/>
      <c r="G245" s="7"/>
      <c r="H245" s="9" t="e">
        <f t="shared" si="7"/>
        <v>#DIV/0!</v>
      </c>
    </row>
    <row r="246" spans="1:8" ht="19.5" customHeight="1">
      <c r="A246" s="10" t="s">
        <v>332</v>
      </c>
      <c r="B246" s="7">
        <f>SUM(B247,F221:F223)</f>
        <v>442</v>
      </c>
      <c r="C246" s="7">
        <f>SUM(C247,G221:G223)</f>
        <v>453</v>
      </c>
      <c r="D246" s="9">
        <f t="shared" si="6"/>
        <v>2.488687782805421</v>
      </c>
      <c r="E246" s="7" t="s">
        <v>333</v>
      </c>
      <c r="F246" s="7">
        <f>SUM(F247,B261,B269,F253,F261,F270)</f>
        <v>5755</v>
      </c>
      <c r="G246" s="7">
        <f>SUM(G247,C261,C269,G253,G261,G270)</f>
        <v>6737</v>
      </c>
      <c r="H246" s="9">
        <f t="shared" si="7"/>
        <v>17.06342311033884</v>
      </c>
    </row>
    <row r="247" spans="1:8" ht="19.5" customHeight="1">
      <c r="A247" s="10" t="s">
        <v>295</v>
      </c>
      <c r="B247" s="7">
        <v>114</v>
      </c>
      <c r="C247" s="11">
        <v>125</v>
      </c>
      <c r="D247" s="9">
        <f t="shared" si="6"/>
        <v>9.649122807017552</v>
      </c>
      <c r="E247" s="7" t="s">
        <v>334</v>
      </c>
      <c r="F247" s="7">
        <f>SUM(B248:B260)</f>
        <v>3162</v>
      </c>
      <c r="G247" s="7">
        <f>SUM(C248:C260)</f>
        <v>3430</v>
      </c>
      <c r="H247" s="9">
        <f t="shared" si="7"/>
        <v>8.475648323845665</v>
      </c>
    </row>
    <row r="248" spans="1:8" ht="19.5" customHeight="1">
      <c r="A248" s="7" t="s">
        <v>8</v>
      </c>
      <c r="B248" s="7">
        <v>267</v>
      </c>
      <c r="C248" s="7">
        <v>278</v>
      </c>
      <c r="D248" s="9">
        <f t="shared" si="6"/>
        <v>4.119850187265928</v>
      </c>
      <c r="E248" s="7" t="s">
        <v>335</v>
      </c>
      <c r="F248" s="7"/>
      <c r="G248" s="11"/>
      <c r="H248" s="9" t="e">
        <f t="shared" si="7"/>
        <v>#DIV/0!</v>
      </c>
    </row>
    <row r="249" spans="1:8" ht="19.5" customHeight="1">
      <c r="A249" s="7" t="s">
        <v>10</v>
      </c>
      <c r="B249" s="7">
        <v>93</v>
      </c>
      <c r="C249" s="7">
        <v>103</v>
      </c>
      <c r="D249" s="9">
        <f t="shared" si="6"/>
        <v>10.752688172043001</v>
      </c>
      <c r="E249" s="7" t="s">
        <v>336</v>
      </c>
      <c r="F249" s="7">
        <v>284</v>
      </c>
      <c r="G249" s="11">
        <v>587</v>
      </c>
      <c r="H249" s="9">
        <f t="shared" si="7"/>
        <v>106.6901408450704</v>
      </c>
    </row>
    <row r="250" spans="1:8" ht="19.5" customHeight="1">
      <c r="A250" s="7" t="s">
        <v>12</v>
      </c>
      <c r="B250" s="7"/>
      <c r="C250" s="7"/>
      <c r="D250" s="9" t="e">
        <f t="shared" si="6"/>
        <v>#DIV/0!</v>
      </c>
      <c r="E250" s="7" t="s">
        <v>337</v>
      </c>
      <c r="F250" s="7">
        <v>10</v>
      </c>
      <c r="G250" s="11">
        <v>525</v>
      </c>
      <c r="H250" s="9">
        <f t="shared" si="7"/>
        <v>5150</v>
      </c>
    </row>
    <row r="251" spans="1:8" ht="19.5" customHeight="1">
      <c r="A251" s="7" t="s">
        <v>338</v>
      </c>
      <c r="B251" s="7">
        <v>326</v>
      </c>
      <c r="C251" s="7">
        <v>942</v>
      </c>
      <c r="D251" s="9">
        <f t="shared" si="6"/>
        <v>188.95705521472394</v>
      </c>
      <c r="E251" s="7" t="s">
        <v>339</v>
      </c>
      <c r="F251" s="7"/>
      <c r="G251" s="11"/>
      <c r="H251" s="9" t="e">
        <f t="shared" si="7"/>
        <v>#DIV/0!</v>
      </c>
    </row>
    <row r="252" spans="1:8" ht="19.5" customHeight="1">
      <c r="A252" s="7" t="s">
        <v>340</v>
      </c>
      <c r="B252" s="7"/>
      <c r="C252" s="7"/>
      <c r="D252" s="9" t="e">
        <f t="shared" si="6"/>
        <v>#DIV/0!</v>
      </c>
      <c r="E252" s="7" t="s">
        <v>341</v>
      </c>
      <c r="F252" s="7">
        <v>16</v>
      </c>
      <c r="G252" s="11">
        <v>18</v>
      </c>
      <c r="H252" s="9">
        <f t="shared" si="7"/>
        <v>12.5</v>
      </c>
    </row>
    <row r="253" spans="1:8" ht="19.5" customHeight="1">
      <c r="A253" s="7" t="s">
        <v>342</v>
      </c>
      <c r="B253" s="7">
        <v>1186</v>
      </c>
      <c r="C253" s="7">
        <v>590</v>
      </c>
      <c r="D253" s="9">
        <f t="shared" si="6"/>
        <v>-50.25295109612142</v>
      </c>
      <c r="E253" s="7" t="s">
        <v>343</v>
      </c>
      <c r="F253" s="7">
        <f>SUM(F254:F260)</f>
        <v>822</v>
      </c>
      <c r="G253" s="7">
        <f>SUM(G254:G260)</f>
        <v>883</v>
      </c>
      <c r="H253" s="9">
        <f t="shared" si="7"/>
        <v>7.420924574209242</v>
      </c>
    </row>
    <row r="254" spans="1:8" ht="19.5" customHeight="1">
      <c r="A254" s="7" t="s">
        <v>344</v>
      </c>
      <c r="B254" s="7">
        <v>688</v>
      </c>
      <c r="C254" s="7">
        <v>697</v>
      </c>
      <c r="D254" s="9">
        <f t="shared" si="6"/>
        <v>1.3081395348837122</v>
      </c>
      <c r="E254" s="7" t="s">
        <v>8</v>
      </c>
      <c r="F254" s="7">
        <v>781</v>
      </c>
      <c r="G254" s="11">
        <v>844</v>
      </c>
      <c r="H254" s="9">
        <f t="shared" si="7"/>
        <v>8.066581306017916</v>
      </c>
    </row>
    <row r="255" spans="1:8" ht="19.5" customHeight="1">
      <c r="A255" s="7" t="s">
        <v>345</v>
      </c>
      <c r="B255" s="7">
        <v>64</v>
      </c>
      <c r="C255" s="7">
        <v>64</v>
      </c>
      <c r="D255" s="9">
        <f t="shared" si="6"/>
        <v>0</v>
      </c>
      <c r="E255" s="7" t="s">
        <v>10</v>
      </c>
      <c r="F255" s="7"/>
      <c r="G255" s="7"/>
      <c r="H255" s="9" t="e">
        <f t="shared" si="7"/>
        <v>#DIV/0!</v>
      </c>
    </row>
    <row r="256" spans="1:8" ht="19.5" customHeight="1">
      <c r="A256" s="7" t="s">
        <v>346</v>
      </c>
      <c r="B256" s="7">
        <v>166</v>
      </c>
      <c r="C256" s="7">
        <v>179</v>
      </c>
      <c r="D256" s="9">
        <f t="shared" si="6"/>
        <v>7.831325301204828</v>
      </c>
      <c r="E256" s="7" t="s">
        <v>12</v>
      </c>
      <c r="F256" s="7"/>
      <c r="G256" s="7"/>
      <c r="H256" s="9" t="e">
        <f t="shared" si="7"/>
        <v>#DIV/0!</v>
      </c>
    </row>
    <row r="257" spans="1:8" ht="19.5" customHeight="1">
      <c r="A257" s="7" t="s">
        <v>347</v>
      </c>
      <c r="B257" s="7"/>
      <c r="C257" s="7"/>
      <c r="D257" s="9" t="e">
        <f t="shared" si="6"/>
        <v>#DIV/0!</v>
      </c>
      <c r="E257" s="7" t="s">
        <v>348</v>
      </c>
      <c r="F257" s="7"/>
      <c r="G257" s="7"/>
      <c r="H257" s="9" t="e">
        <f t="shared" si="7"/>
        <v>#DIV/0!</v>
      </c>
    </row>
    <row r="258" spans="1:8" ht="19.5" customHeight="1">
      <c r="A258" s="7" t="s">
        <v>349</v>
      </c>
      <c r="B258" s="7">
        <v>44</v>
      </c>
      <c r="C258" s="7">
        <v>63</v>
      </c>
      <c r="D258" s="9">
        <f t="shared" si="6"/>
        <v>43.18181818181819</v>
      </c>
      <c r="E258" s="7" t="s">
        <v>350</v>
      </c>
      <c r="F258" s="7"/>
      <c r="G258" s="7"/>
      <c r="H258" s="9" t="e">
        <f t="shared" si="7"/>
        <v>#DIV/0!</v>
      </c>
    </row>
    <row r="259" spans="1:8" ht="19.5" customHeight="1">
      <c r="A259" s="7" t="s">
        <v>351</v>
      </c>
      <c r="B259" s="7">
        <v>125</v>
      </c>
      <c r="C259" s="7">
        <v>125</v>
      </c>
      <c r="D259" s="9">
        <f t="shared" si="6"/>
        <v>0</v>
      </c>
      <c r="E259" s="7" t="s">
        <v>352</v>
      </c>
      <c r="F259" s="7"/>
      <c r="G259" s="7"/>
      <c r="H259" s="9" t="e">
        <f t="shared" si="7"/>
        <v>#DIV/0!</v>
      </c>
    </row>
    <row r="260" spans="1:8" ht="19.5" customHeight="1">
      <c r="A260" s="7" t="s">
        <v>353</v>
      </c>
      <c r="B260" s="7">
        <v>203</v>
      </c>
      <c r="C260" s="11">
        <v>389</v>
      </c>
      <c r="D260" s="9">
        <f t="shared" si="6"/>
        <v>91.62561576354679</v>
      </c>
      <c r="E260" s="7" t="s">
        <v>354</v>
      </c>
      <c r="F260" s="7">
        <v>41</v>
      </c>
      <c r="G260" s="7">
        <v>39</v>
      </c>
      <c r="H260" s="9">
        <f t="shared" si="7"/>
        <v>-4.878048780487809</v>
      </c>
    </row>
    <row r="261" spans="1:8" ht="19.5" customHeight="1">
      <c r="A261" s="7" t="s">
        <v>355</v>
      </c>
      <c r="B261" s="7">
        <f>SUM(B262:B268)</f>
        <v>1211</v>
      </c>
      <c r="C261" s="7">
        <f>SUM(C262:C268)</f>
        <v>803</v>
      </c>
      <c r="D261" s="9">
        <f t="shared" si="6"/>
        <v>-33.691164327002475</v>
      </c>
      <c r="E261" s="7" t="s">
        <v>356</v>
      </c>
      <c r="F261" s="7">
        <f>SUM(F262:F269)</f>
        <v>88</v>
      </c>
      <c r="G261" s="7">
        <f>SUM(G262:G269)</f>
        <v>88</v>
      </c>
      <c r="H261" s="9">
        <f t="shared" si="7"/>
        <v>0</v>
      </c>
    </row>
    <row r="262" spans="1:8" ht="19.5" customHeight="1">
      <c r="A262" s="7" t="s">
        <v>8</v>
      </c>
      <c r="B262" s="7">
        <v>68</v>
      </c>
      <c r="C262" s="11">
        <v>76</v>
      </c>
      <c r="D262" s="9">
        <f aca="true" t="shared" si="8" ref="D262:D325">(C262/B262-1)*100</f>
        <v>11.764705882352944</v>
      </c>
      <c r="E262" s="7" t="s">
        <v>8</v>
      </c>
      <c r="F262" s="7"/>
      <c r="G262" s="7"/>
      <c r="H262" s="9" t="e">
        <f aca="true" t="shared" si="9" ref="H262:H325">(G262/F262-1)*100</f>
        <v>#DIV/0!</v>
      </c>
    </row>
    <row r="263" spans="1:8" ht="19.5" customHeight="1">
      <c r="A263" s="7" t="s">
        <v>10</v>
      </c>
      <c r="B263" s="7"/>
      <c r="C263" s="11"/>
      <c r="D263" s="9" t="e">
        <f t="shared" si="8"/>
        <v>#DIV/0!</v>
      </c>
      <c r="E263" s="7" t="s">
        <v>10</v>
      </c>
      <c r="F263" s="7"/>
      <c r="G263" s="7"/>
      <c r="H263" s="9" t="e">
        <f t="shared" si="9"/>
        <v>#DIV/0!</v>
      </c>
    </row>
    <row r="264" spans="1:8" ht="19.5" customHeight="1">
      <c r="A264" s="7" t="s">
        <v>12</v>
      </c>
      <c r="B264" s="7"/>
      <c r="C264" s="11"/>
      <c r="D264" s="9" t="e">
        <f t="shared" si="8"/>
        <v>#DIV/0!</v>
      </c>
      <c r="E264" s="7" t="s">
        <v>12</v>
      </c>
      <c r="F264" s="7"/>
      <c r="G264" s="7"/>
      <c r="H264" s="9" t="e">
        <f t="shared" si="9"/>
        <v>#DIV/0!</v>
      </c>
    </row>
    <row r="265" spans="1:8" ht="19.5" customHeight="1">
      <c r="A265" s="7" t="s">
        <v>357</v>
      </c>
      <c r="B265" s="7">
        <v>57</v>
      </c>
      <c r="C265" s="11">
        <v>52</v>
      </c>
      <c r="D265" s="9">
        <f t="shared" si="8"/>
        <v>-8.771929824561408</v>
      </c>
      <c r="E265" s="7" t="s">
        <v>358</v>
      </c>
      <c r="F265" s="7">
        <v>40</v>
      </c>
      <c r="G265" s="7">
        <v>40</v>
      </c>
      <c r="H265" s="9">
        <f t="shared" si="9"/>
        <v>0</v>
      </c>
    </row>
    <row r="266" spans="1:8" ht="19.5" customHeight="1">
      <c r="A266" s="7" t="s">
        <v>359</v>
      </c>
      <c r="B266" s="7">
        <v>1086</v>
      </c>
      <c r="C266" s="11">
        <v>675</v>
      </c>
      <c r="D266" s="9">
        <f t="shared" si="8"/>
        <v>-37.84530386740331</v>
      </c>
      <c r="E266" s="7" t="s">
        <v>360</v>
      </c>
      <c r="F266" s="7">
        <v>48</v>
      </c>
      <c r="G266" s="7">
        <v>48</v>
      </c>
      <c r="H266" s="9">
        <f t="shared" si="9"/>
        <v>0</v>
      </c>
    </row>
    <row r="267" spans="1:8" ht="19.5" customHeight="1">
      <c r="A267" s="7" t="s">
        <v>361</v>
      </c>
      <c r="B267" s="7"/>
      <c r="C267" s="11"/>
      <c r="D267" s="9" t="e">
        <f t="shared" si="8"/>
        <v>#DIV/0!</v>
      </c>
      <c r="E267" s="7" t="s">
        <v>362</v>
      </c>
      <c r="F267" s="7"/>
      <c r="G267" s="7"/>
      <c r="H267" s="9" t="e">
        <f t="shared" si="9"/>
        <v>#DIV/0!</v>
      </c>
    </row>
    <row r="268" spans="1:8" ht="19.5" customHeight="1">
      <c r="A268" s="7" t="s">
        <v>363</v>
      </c>
      <c r="B268" s="7"/>
      <c r="C268" s="11"/>
      <c r="D268" s="9" t="e">
        <f t="shared" si="8"/>
        <v>#DIV/0!</v>
      </c>
      <c r="E268" s="7" t="s">
        <v>364</v>
      </c>
      <c r="F268" s="7"/>
      <c r="G268" s="7"/>
      <c r="H268" s="9" t="e">
        <f t="shared" si="9"/>
        <v>#DIV/0!</v>
      </c>
    </row>
    <row r="269" spans="1:8" ht="19.5" customHeight="1">
      <c r="A269" s="7" t="s">
        <v>365</v>
      </c>
      <c r="B269" s="7">
        <f>SUM(B270:B274,F248:F252)</f>
        <v>472</v>
      </c>
      <c r="C269" s="7">
        <f>SUM(C270:C274,G248:G252)</f>
        <v>1501</v>
      </c>
      <c r="D269" s="9">
        <f t="shared" si="8"/>
        <v>218.0084745762712</v>
      </c>
      <c r="E269" s="7" t="s">
        <v>366</v>
      </c>
      <c r="F269" s="7"/>
      <c r="G269" s="7"/>
      <c r="H269" s="9" t="e">
        <f t="shared" si="9"/>
        <v>#DIV/0!</v>
      </c>
    </row>
    <row r="270" spans="1:8" ht="19.5" customHeight="1">
      <c r="A270" s="7" t="s">
        <v>8</v>
      </c>
      <c r="B270" s="7">
        <v>127</v>
      </c>
      <c r="C270" s="11">
        <v>121</v>
      </c>
      <c r="D270" s="9">
        <f t="shared" si="8"/>
        <v>-4.7244094488189</v>
      </c>
      <c r="E270" s="7" t="s">
        <v>367</v>
      </c>
      <c r="F270" s="7">
        <f>SUM(F271:F273)</f>
        <v>0</v>
      </c>
      <c r="G270" s="7">
        <f>SUM(G271:G273)</f>
        <v>32</v>
      </c>
      <c r="H270" s="9" t="e">
        <f t="shared" si="9"/>
        <v>#DIV/0!</v>
      </c>
    </row>
    <row r="271" spans="1:8" ht="19.5" customHeight="1">
      <c r="A271" s="7" t="s">
        <v>10</v>
      </c>
      <c r="B271" s="7"/>
      <c r="C271" s="7"/>
      <c r="D271" s="9" t="e">
        <f t="shared" si="8"/>
        <v>#DIV/0!</v>
      </c>
      <c r="E271" s="7" t="s">
        <v>368</v>
      </c>
      <c r="F271" s="7"/>
      <c r="G271" s="7"/>
      <c r="H271" s="9" t="e">
        <f t="shared" si="9"/>
        <v>#DIV/0!</v>
      </c>
    </row>
    <row r="272" spans="1:8" ht="19.5" customHeight="1">
      <c r="A272" s="7" t="s">
        <v>12</v>
      </c>
      <c r="B272" s="7"/>
      <c r="C272" s="7"/>
      <c r="D272" s="9" t="e">
        <f t="shared" si="8"/>
        <v>#DIV/0!</v>
      </c>
      <c r="E272" s="7" t="s">
        <v>369</v>
      </c>
      <c r="F272" s="7"/>
      <c r="G272" s="7"/>
      <c r="H272" s="9" t="e">
        <f t="shared" si="9"/>
        <v>#DIV/0!</v>
      </c>
    </row>
    <row r="273" spans="1:8" ht="19.5" customHeight="1">
      <c r="A273" s="7" t="s">
        <v>370</v>
      </c>
      <c r="B273" s="7"/>
      <c r="C273" s="7"/>
      <c r="D273" s="9" t="e">
        <f t="shared" si="8"/>
        <v>#DIV/0!</v>
      </c>
      <c r="E273" s="7" t="s">
        <v>371</v>
      </c>
      <c r="F273" s="7"/>
      <c r="G273" s="7">
        <v>32</v>
      </c>
      <c r="H273" s="9" t="e">
        <f t="shared" si="9"/>
        <v>#DIV/0!</v>
      </c>
    </row>
    <row r="274" spans="1:8" ht="19.5" customHeight="1">
      <c r="A274" s="7" t="s">
        <v>372</v>
      </c>
      <c r="B274" s="7">
        <v>35</v>
      </c>
      <c r="C274" s="11">
        <v>250</v>
      </c>
      <c r="D274" s="9">
        <f t="shared" si="8"/>
        <v>614.2857142857143</v>
      </c>
      <c r="E274" s="7" t="s">
        <v>373</v>
      </c>
      <c r="F274" s="7">
        <f>SUM(B275,B289,B300,F281,F287,F291,B305,B313,B319,B326,F307,F312,F317,F320,F323,F326,B329,B332,)</f>
        <v>57906</v>
      </c>
      <c r="G274" s="7">
        <f>SUM(C275,C289,C300,G281,G287,G291,C305,C313,C319,C326,G307,G312,G317,G320,G323,G326,C329,C332,)</f>
        <v>63055</v>
      </c>
      <c r="H274" s="9">
        <f t="shared" si="9"/>
        <v>8.891997375056127</v>
      </c>
    </row>
    <row r="275" spans="1:8" ht="19.5" customHeight="1">
      <c r="A275" s="7" t="s">
        <v>374</v>
      </c>
      <c r="B275" s="7">
        <f>SUM(B276:B288)</f>
        <v>3674</v>
      </c>
      <c r="C275" s="7">
        <f>SUM(C276:C288)</f>
        <v>4112</v>
      </c>
      <c r="D275" s="9">
        <f t="shared" si="8"/>
        <v>11.921611322808934</v>
      </c>
      <c r="E275" s="7" t="s">
        <v>375</v>
      </c>
      <c r="F275" s="7">
        <v>1304</v>
      </c>
      <c r="G275" s="11">
        <v>1253</v>
      </c>
      <c r="H275" s="9">
        <f t="shared" si="9"/>
        <v>-3.9110429447852813</v>
      </c>
    </row>
    <row r="276" spans="1:8" ht="19.5" customHeight="1">
      <c r="A276" s="7" t="s">
        <v>8</v>
      </c>
      <c r="B276" s="7">
        <v>817</v>
      </c>
      <c r="C276" s="7">
        <v>883</v>
      </c>
      <c r="D276" s="9">
        <f t="shared" si="8"/>
        <v>8.078335373317014</v>
      </c>
      <c r="E276" s="7" t="s">
        <v>376</v>
      </c>
      <c r="F276" s="7">
        <v>163</v>
      </c>
      <c r="G276" s="11">
        <v>225</v>
      </c>
      <c r="H276" s="9">
        <f t="shared" si="9"/>
        <v>38.036809815950924</v>
      </c>
    </row>
    <row r="277" spans="1:8" ht="19.5" customHeight="1">
      <c r="A277" s="7" t="s">
        <v>10</v>
      </c>
      <c r="B277" s="7">
        <v>33</v>
      </c>
      <c r="C277" s="7">
        <v>33</v>
      </c>
      <c r="D277" s="9">
        <f t="shared" si="8"/>
        <v>0</v>
      </c>
      <c r="E277" s="7" t="s">
        <v>377</v>
      </c>
      <c r="F277" s="7"/>
      <c r="G277" s="7"/>
      <c r="H277" s="9" t="e">
        <f t="shared" si="9"/>
        <v>#DIV/0!</v>
      </c>
    </row>
    <row r="278" spans="1:8" ht="19.5" customHeight="1">
      <c r="A278" s="7" t="s">
        <v>12</v>
      </c>
      <c r="B278" s="7"/>
      <c r="C278" s="7"/>
      <c r="D278" s="9" t="e">
        <f t="shared" si="8"/>
        <v>#DIV/0!</v>
      </c>
      <c r="E278" s="7" t="s">
        <v>378</v>
      </c>
      <c r="F278" s="7"/>
      <c r="G278" s="7"/>
      <c r="H278" s="9" t="e">
        <f t="shared" si="9"/>
        <v>#DIV/0!</v>
      </c>
    </row>
    <row r="279" spans="1:8" ht="19.5" customHeight="1">
      <c r="A279" s="7" t="s">
        <v>379</v>
      </c>
      <c r="B279" s="7">
        <v>426</v>
      </c>
      <c r="C279" s="7">
        <v>457</v>
      </c>
      <c r="D279" s="9">
        <f t="shared" si="8"/>
        <v>7.276995305164324</v>
      </c>
      <c r="E279" s="7" t="s">
        <v>380</v>
      </c>
      <c r="F279" s="7"/>
      <c r="G279" s="7"/>
      <c r="H279" s="9" t="e">
        <f t="shared" si="9"/>
        <v>#DIV/0!</v>
      </c>
    </row>
    <row r="280" spans="1:8" ht="19.5" customHeight="1">
      <c r="A280" s="7" t="s">
        <v>381</v>
      </c>
      <c r="B280" s="7">
        <v>11</v>
      </c>
      <c r="C280" s="7">
        <v>11</v>
      </c>
      <c r="D280" s="9">
        <f t="shared" si="8"/>
        <v>0</v>
      </c>
      <c r="E280" s="7" t="s">
        <v>382</v>
      </c>
      <c r="F280" s="7"/>
      <c r="G280" s="7"/>
      <c r="H280" s="9" t="e">
        <f t="shared" si="9"/>
        <v>#DIV/0!</v>
      </c>
    </row>
    <row r="281" spans="1:8" ht="19.5" customHeight="1">
      <c r="A281" s="7" t="s">
        <v>383</v>
      </c>
      <c r="B281" s="7">
        <v>17</v>
      </c>
      <c r="C281" s="7">
        <v>12</v>
      </c>
      <c r="D281" s="9">
        <f t="shared" si="8"/>
        <v>-29.411764705882348</v>
      </c>
      <c r="E281" s="7" t="s">
        <v>384</v>
      </c>
      <c r="F281" s="7">
        <f>SUM(F282:F286)</f>
        <v>25576</v>
      </c>
      <c r="G281" s="7">
        <f>SUM(G282:G286)</f>
        <v>30513</v>
      </c>
      <c r="H281" s="9">
        <f t="shared" si="9"/>
        <v>19.303253049734124</v>
      </c>
    </row>
    <row r="282" spans="1:8" ht="19.5" customHeight="1">
      <c r="A282" s="7" t="s">
        <v>385</v>
      </c>
      <c r="B282" s="7">
        <v>60</v>
      </c>
      <c r="C282" s="7">
        <v>65</v>
      </c>
      <c r="D282" s="9">
        <f t="shared" si="8"/>
        <v>8.333333333333325</v>
      </c>
      <c r="E282" s="7" t="s">
        <v>386</v>
      </c>
      <c r="F282" s="7">
        <v>12976</v>
      </c>
      <c r="G282" s="11">
        <v>15847</v>
      </c>
      <c r="H282" s="9">
        <f t="shared" si="9"/>
        <v>22.12546239210851</v>
      </c>
    </row>
    <row r="283" spans="1:8" ht="19.5" customHeight="1">
      <c r="A283" s="7" t="s">
        <v>48</v>
      </c>
      <c r="B283" s="7">
        <v>35</v>
      </c>
      <c r="C283" s="7">
        <v>84</v>
      </c>
      <c r="D283" s="9">
        <f t="shared" si="8"/>
        <v>140</v>
      </c>
      <c r="E283" s="7" t="s">
        <v>387</v>
      </c>
      <c r="F283" s="7">
        <v>12274</v>
      </c>
      <c r="G283" s="11">
        <v>14369</v>
      </c>
      <c r="H283" s="9">
        <f t="shared" si="9"/>
        <v>17.06860029330293</v>
      </c>
    </row>
    <row r="284" spans="1:8" ht="19.5" customHeight="1">
      <c r="A284" s="7" t="s">
        <v>388</v>
      </c>
      <c r="B284" s="7">
        <v>1764</v>
      </c>
      <c r="C284" s="7">
        <v>1912</v>
      </c>
      <c r="D284" s="9">
        <f t="shared" si="8"/>
        <v>8.390022675736963</v>
      </c>
      <c r="E284" s="7" t="s">
        <v>389</v>
      </c>
      <c r="F284" s="7">
        <v>326</v>
      </c>
      <c r="G284" s="11">
        <v>297</v>
      </c>
      <c r="H284" s="9">
        <f t="shared" si="9"/>
        <v>-8.895705521472397</v>
      </c>
    </row>
    <row r="285" spans="1:8" ht="19.5" customHeight="1">
      <c r="A285" s="7" t="s">
        <v>390</v>
      </c>
      <c r="B285" s="7">
        <v>20</v>
      </c>
      <c r="C285" s="7">
        <v>20</v>
      </c>
      <c r="D285" s="9">
        <f t="shared" si="8"/>
        <v>0</v>
      </c>
      <c r="E285" s="7" t="s">
        <v>391</v>
      </c>
      <c r="F285" s="7"/>
      <c r="G285" s="7"/>
      <c r="H285" s="9" t="e">
        <f t="shared" si="9"/>
        <v>#DIV/0!</v>
      </c>
    </row>
    <row r="286" spans="1:8" ht="19.5" customHeight="1">
      <c r="A286" s="7" t="s">
        <v>392</v>
      </c>
      <c r="B286" s="7">
        <v>50</v>
      </c>
      <c r="C286" s="11">
        <v>50</v>
      </c>
      <c r="D286" s="9">
        <f t="shared" si="8"/>
        <v>0</v>
      </c>
      <c r="E286" s="7" t="s">
        <v>393</v>
      </c>
      <c r="F286" s="7"/>
      <c r="G286" s="7"/>
      <c r="H286" s="9" t="e">
        <f t="shared" si="9"/>
        <v>#DIV/0!</v>
      </c>
    </row>
    <row r="287" spans="1:8" ht="19.5" customHeight="1">
      <c r="A287" s="7" t="s">
        <v>394</v>
      </c>
      <c r="B287" s="7"/>
      <c r="C287" s="11"/>
      <c r="D287" s="9" t="e">
        <f t="shared" si="8"/>
        <v>#DIV/0!</v>
      </c>
      <c r="E287" s="7" t="s">
        <v>395</v>
      </c>
      <c r="F287" s="7">
        <f>SUM(F288:F290)</f>
        <v>2825</v>
      </c>
      <c r="G287" s="7">
        <f>SUM(G288:G290)</f>
        <v>1265</v>
      </c>
      <c r="H287" s="9">
        <f t="shared" si="9"/>
        <v>-55.2212389380531</v>
      </c>
    </row>
    <row r="288" spans="1:8" ht="19.5" customHeight="1">
      <c r="A288" s="7" t="s">
        <v>396</v>
      </c>
      <c r="B288" s="7">
        <v>441</v>
      </c>
      <c r="C288" s="11">
        <v>585</v>
      </c>
      <c r="D288" s="9">
        <f t="shared" si="8"/>
        <v>32.65306122448979</v>
      </c>
      <c r="E288" s="7" t="s">
        <v>397</v>
      </c>
      <c r="F288" s="7">
        <v>2825</v>
      </c>
      <c r="G288" s="7">
        <v>1265</v>
      </c>
      <c r="H288" s="9">
        <f t="shared" si="9"/>
        <v>-55.2212389380531</v>
      </c>
    </row>
    <row r="289" spans="1:8" ht="19.5" customHeight="1">
      <c r="A289" s="7" t="s">
        <v>398</v>
      </c>
      <c r="B289" s="7">
        <f>SUM(B290:B299)</f>
        <v>1207</v>
      </c>
      <c r="C289" s="7">
        <f>SUM(C290:C299)</f>
        <v>1495</v>
      </c>
      <c r="D289" s="9">
        <f t="shared" si="8"/>
        <v>23.860811930405966</v>
      </c>
      <c r="E289" s="7" t="s">
        <v>399</v>
      </c>
      <c r="F289" s="7"/>
      <c r="G289" s="7"/>
      <c r="H289" s="9" t="e">
        <f t="shared" si="9"/>
        <v>#DIV/0!</v>
      </c>
    </row>
    <row r="290" spans="1:8" ht="19.5" customHeight="1">
      <c r="A290" s="7" t="s">
        <v>8</v>
      </c>
      <c r="B290" s="7">
        <v>310</v>
      </c>
      <c r="C290" s="11">
        <v>310</v>
      </c>
      <c r="D290" s="9">
        <f t="shared" si="8"/>
        <v>0</v>
      </c>
      <c r="E290" s="7" t="s">
        <v>400</v>
      </c>
      <c r="F290" s="7"/>
      <c r="G290" s="7"/>
      <c r="H290" s="9" t="e">
        <f t="shared" si="9"/>
        <v>#DIV/0!</v>
      </c>
    </row>
    <row r="291" spans="1:8" ht="19.5" customHeight="1">
      <c r="A291" s="7" t="s">
        <v>10</v>
      </c>
      <c r="B291" s="7">
        <v>140</v>
      </c>
      <c r="C291" s="11">
        <v>115</v>
      </c>
      <c r="D291" s="9">
        <f t="shared" si="8"/>
        <v>-17.85714285714286</v>
      </c>
      <c r="E291" s="7" t="s">
        <v>401</v>
      </c>
      <c r="F291" s="7">
        <f>SUM(F292:F301,B302:B304)</f>
        <v>9999</v>
      </c>
      <c r="G291" s="7">
        <f>SUM(G292:G301,C302:C304)</f>
        <v>8594</v>
      </c>
      <c r="H291" s="9">
        <f t="shared" si="9"/>
        <v>-14.051405140514051</v>
      </c>
    </row>
    <row r="292" spans="1:8" ht="19.5" customHeight="1">
      <c r="A292" s="7" t="s">
        <v>12</v>
      </c>
      <c r="B292" s="7"/>
      <c r="C292" s="11"/>
      <c r="D292" s="9" t="e">
        <f t="shared" si="8"/>
        <v>#DIV/0!</v>
      </c>
      <c r="E292" s="7" t="s">
        <v>402</v>
      </c>
      <c r="F292" s="7"/>
      <c r="G292" s="7"/>
      <c r="H292" s="9" t="e">
        <f t="shared" si="9"/>
        <v>#DIV/0!</v>
      </c>
    </row>
    <row r="293" spans="1:8" ht="19.5" customHeight="1">
      <c r="A293" s="7" t="s">
        <v>403</v>
      </c>
      <c r="B293" s="7">
        <v>175</v>
      </c>
      <c r="C293" s="11">
        <v>175</v>
      </c>
      <c r="D293" s="9">
        <f t="shared" si="8"/>
        <v>0</v>
      </c>
      <c r="E293" s="7" t="s">
        <v>404</v>
      </c>
      <c r="F293" s="7"/>
      <c r="G293" s="7"/>
      <c r="H293" s="9" t="e">
        <f t="shared" si="9"/>
        <v>#DIV/0!</v>
      </c>
    </row>
    <row r="294" spans="1:8" ht="19.5" customHeight="1">
      <c r="A294" s="7" t="s">
        <v>405</v>
      </c>
      <c r="B294" s="7">
        <v>24</v>
      </c>
      <c r="C294" s="11">
        <v>20</v>
      </c>
      <c r="D294" s="9">
        <f t="shared" si="8"/>
        <v>-16.666666666666664</v>
      </c>
      <c r="E294" s="7" t="s">
        <v>406</v>
      </c>
      <c r="F294" s="7"/>
      <c r="G294" s="7"/>
      <c r="H294" s="9" t="e">
        <f t="shared" si="9"/>
        <v>#DIV/0!</v>
      </c>
    </row>
    <row r="295" spans="1:8" ht="19.5" customHeight="1">
      <c r="A295" s="7" t="s">
        <v>407</v>
      </c>
      <c r="B295" s="7">
        <v>29</v>
      </c>
      <c r="C295" s="11">
        <v>31</v>
      </c>
      <c r="D295" s="9">
        <f t="shared" si="8"/>
        <v>6.896551724137923</v>
      </c>
      <c r="E295" s="7" t="s">
        <v>408</v>
      </c>
      <c r="F295" s="7"/>
      <c r="G295" s="7"/>
      <c r="H295" s="9" t="e">
        <f t="shared" si="9"/>
        <v>#DIV/0!</v>
      </c>
    </row>
    <row r="296" spans="1:8" ht="19.5" customHeight="1">
      <c r="A296" s="7" t="s">
        <v>409</v>
      </c>
      <c r="B296" s="7">
        <v>245</v>
      </c>
      <c r="C296" s="11">
        <v>247</v>
      </c>
      <c r="D296" s="9">
        <f t="shared" si="8"/>
        <v>0.8163265306122547</v>
      </c>
      <c r="E296" s="7" t="s">
        <v>410</v>
      </c>
      <c r="F296" s="7"/>
      <c r="G296" s="7"/>
      <c r="H296" s="9" t="e">
        <f t="shared" si="9"/>
        <v>#DIV/0!</v>
      </c>
    </row>
    <row r="297" spans="1:8" ht="19.5" customHeight="1">
      <c r="A297" s="7" t="s">
        <v>411</v>
      </c>
      <c r="B297" s="7"/>
      <c r="C297" s="11"/>
      <c r="D297" s="9" t="e">
        <f t="shared" si="8"/>
        <v>#DIV/0!</v>
      </c>
      <c r="E297" s="7" t="s">
        <v>412</v>
      </c>
      <c r="F297" s="7">
        <v>3000</v>
      </c>
      <c r="G297" s="7">
        <v>1953</v>
      </c>
      <c r="H297" s="9">
        <f t="shared" si="9"/>
        <v>-34.9</v>
      </c>
    </row>
    <row r="298" spans="1:8" ht="19.5" customHeight="1">
      <c r="A298" s="7" t="s">
        <v>413</v>
      </c>
      <c r="B298" s="7">
        <v>175</v>
      </c>
      <c r="C298" s="11">
        <v>216</v>
      </c>
      <c r="D298" s="9">
        <f t="shared" si="8"/>
        <v>23.42857142857142</v>
      </c>
      <c r="E298" s="7" t="s">
        <v>414</v>
      </c>
      <c r="F298" s="7"/>
      <c r="G298" s="7"/>
      <c r="H298" s="9" t="e">
        <f t="shared" si="9"/>
        <v>#DIV/0!</v>
      </c>
    </row>
    <row r="299" spans="1:8" ht="19.5" customHeight="1">
      <c r="A299" s="7" t="s">
        <v>415</v>
      </c>
      <c r="B299" s="7">
        <v>109</v>
      </c>
      <c r="C299" s="11">
        <v>381</v>
      </c>
      <c r="D299" s="9">
        <f t="shared" si="8"/>
        <v>249.54128440366975</v>
      </c>
      <c r="E299" s="7" t="s">
        <v>416</v>
      </c>
      <c r="F299" s="7"/>
      <c r="G299" s="7"/>
      <c r="H299" s="9" t="e">
        <f t="shared" si="9"/>
        <v>#DIV/0!</v>
      </c>
    </row>
    <row r="300" spans="1:8" ht="19.5" customHeight="1">
      <c r="A300" s="7" t="s">
        <v>417</v>
      </c>
      <c r="B300" s="7">
        <f>SUM(B301,F275:F280)</f>
        <v>5291</v>
      </c>
      <c r="C300" s="7">
        <f>SUM(C301,G275:G280)</f>
        <v>5302</v>
      </c>
      <c r="D300" s="9">
        <f t="shared" si="8"/>
        <v>0.20790020790020236</v>
      </c>
      <c r="E300" s="7" t="s">
        <v>418</v>
      </c>
      <c r="F300" s="7"/>
      <c r="G300" s="7"/>
      <c r="H300" s="9" t="e">
        <f t="shared" si="9"/>
        <v>#DIV/0!</v>
      </c>
    </row>
    <row r="301" spans="1:8" ht="19.5" customHeight="1">
      <c r="A301" s="7" t="s">
        <v>419</v>
      </c>
      <c r="B301" s="7">
        <v>3824</v>
      </c>
      <c r="C301" s="11">
        <v>3824</v>
      </c>
      <c r="D301" s="9">
        <f t="shared" si="8"/>
        <v>0</v>
      </c>
      <c r="E301" s="7" t="s">
        <v>420</v>
      </c>
      <c r="F301" s="7"/>
      <c r="G301" s="7"/>
      <c r="H301" s="9" t="e">
        <f t="shared" si="9"/>
        <v>#DIV/0!</v>
      </c>
    </row>
    <row r="302" spans="1:8" ht="19.5" customHeight="1">
      <c r="A302" s="7" t="s">
        <v>421</v>
      </c>
      <c r="B302" s="7"/>
      <c r="C302" s="7"/>
      <c r="D302" s="9" t="e">
        <f t="shared" si="8"/>
        <v>#DIV/0!</v>
      </c>
      <c r="E302" s="7" t="s">
        <v>12</v>
      </c>
      <c r="F302" s="7"/>
      <c r="G302" s="7"/>
      <c r="H302" s="9" t="e">
        <f t="shared" si="9"/>
        <v>#DIV/0!</v>
      </c>
    </row>
    <row r="303" spans="1:8" ht="19.5" customHeight="1">
      <c r="A303" s="7" t="s">
        <v>422</v>
      </c>
      <c r="B303" s="7"/>
      <c r="C303" s="7"/>
      <c r="D303" s="9" t="e">
        <f t="shared" si="8"/>
        <v>#DIV/0!</v>
      </c>
      <c r="E303" s="7" t="s">
        <v>423</v>
      </c>
      <c r="F303" s="7">
        <v>169</v>
      </c>
      <c r="G303" s="11">
        <v>631</v>
      </c>
      <c r="H303" s="9">
        <f t="shared" si="9"/>
        <v>273.37278106508876</v>
      </c>
    </row>
    <row r="304" spans="1:8" ht="19.5" customHeight="1">
      <c r="A304" s="7" t="s">
        <v>424</v>
      </c>
      <c r="B304" s="7">
        <v>6999</v>
      </c>
      <c r="C304" s="7">
        <v>6641</v>
      </c>
      <c r="D304" s="9">
        <f t="shared" si="8"/>
        <v>-5.115016430918706</v>
      </c>
      <c r="E304" s="7" t="s">
        <v>425</v>
      </c>
      <c r="F304" s="7">
        <v>8</v>
      </c>
      <c r="G304" s="11">
        <v>495</v>
      </c>
      <c r="H304" s="9">
        <f t="shared" si="9"/>
        <v>6087.5</v>
      </c>
    </row>
    <row r="305" spans="1:8" ht="19.5" customHeight="1">
      <c r="A305" s="7" t="s">
        <v>426</v>
      </c>
      <c r="B305" s="7">
        <f>SUM(B306:B312)</f>
        <v>808</v>
      </c>
      <c r="C305" s="7">
        <f>SUM(C306:C312)</f>
        <v>1022</v>
      </c>
      <c r="D305" s="9">
        <f t="shared" si="8"/>
        <v>26.48514851485149</v>
      </c>
      <c r="E305" s="7" t="s">
        <v>427</v>
      </c>
      <c r="F305" s="7"/>
      <c r="G305" s="11"/>
      <c r="H305" s="9" t="e">
        <f t="shared" si="9"/>
        <v>#DIV/0!</v>
      </c>
    </row>
    <row r="306" spans="1:8" ht="19.5" customHeight="1">
      <c r="A306" s="7" t="s">
        <v>428</v>
      </c>
      <c r="B306" s="7">
        <v>800</v>
      </c>
      <c r="C306" s="7">
        <v>1000</v>
      </c>
      <c r="D306" s="9">
        <f t="shared" si="8"/>
        <v>25</v>
      </c>
      <c r="E306" s="7" t="s">
        <v>429</v>
      </c>
      <c r="F306" s="7">
        <v>5</v>
      </c>
      <c r="G306" s="11">
        <v>1546</v>
      </c>
      <c r="H306" s="9">
        <f t="shared" si="9"/>
        <v>30820</v>
      </c>
    </row>
    <row r="307" spans="1:8" ht="19.5" customHeight="1">
      <c r="A307" s="7" t="s">
        <v>430</v>
      </c>
      <c r="B307" s="7"/>
      <c r="C307" s="7"/>
      <c r="D307" s="9" t="e">
        <f t="shared" si="8"/>
        <v>#DIV/0!</v>
      </c>
      <c r="E307" s="7" t="s">
        <v>431</v>
      </c>
      <c r="F307" s="7">
        <f>SUM(F308:F311)</f>
        <v>50</v>
      </c>
      <c r="G307" s="7">
        <f>SUM(G308:G311)</f>
        <v>50</v>
      </c>
      <c r="H307" s="9">
        <f t="shared" si="9"/>
        <v>0</v>
      </c>
    </row>
    <row r="308" spans="1:8" ht="19.5" customHeight="1">
      <c r="A308" s="7" t="s">
        <v>432</v>
      </c>
      <c r="B308" s="7"/>
      <c r="C308" s="7"/>
      <c r="D308" s="9" t="e">
        <f t="shared" si="8"/>
        <v>#DIV/0!</v>
      </c>
      <c r="E308" s="7" t="s">
        <v>433</v>
      </c>
      <c r="F308" s="7"/>
      <c r="G308" s="7"/>
      <c r="H308" s="9" t="e">
        <f t="shared" si="9"/>
        <v>#DIV/0!</v>
      </c>
    </row>
    <row r="309" spans="1:8" ht="19.5" customHeight="1">
      <c r="A309" s="7" t="s">
        <v>434</v>
      </c>
      <c r="B309" s="7">
        <v>8</v>
      </c>
      <c r="C309" s="7">
        <v>22</v>
      </c>
      <c r="D309" s="9">
        <f t="shared" si="8"/>
        <v>175</v>
      </c>
      <c r="E309" s="7" t="s">
        <v>435</v>
      </c>
      <c r="F309" s="7">
        <v>50</v>
      </c>
      <c r="G309" s="7">
        <v>50</v>
      </c>
      <c r="H309" s="9">
        <f t="shared" si="9"/>
        <v>0</v>
      </c>
    </row>
    <row r="310" spans="1:8" ht="19.5" customHeight="1">
      <c r="A310" s="7" t="s">
        <v>436</v>
      </c>
      <c r="B310" s="7"/>
      <c r="C310" s="7"/>
      <c r="D310" s="9" t="e">
        <f t="shared" si="8"/>
        <v>#DIV/0!</v>
      </c>
      <c r="E310" s="7" t="s">
        <v>437</v>
      </c>
      <c r="F310" s="7"/>
      <c r="G310" s="7"/>
      <c r="H310" s="9" t="e">
        <f t="shared" si="9"/>
        <v>#DIV/0!</v>
      </c>
    </row>
    <row r="311" spans="1:8" ht="19.5" customHeight="1">
      <c r="A311" s="7" t="s">
        <v>438</v>
      </c>
      <c r="B311" s="7"/>
      <c r="C311" s="7"/>
      <c r="D311" s="9" t="e">
        <f t="shared" si="8"/>
        <v>#DIV/0!</v>
      </c>
      <c r="E311" s="7" t="s">
        <v>439</v>
      </c>
      <c r="F311" s="7"/>
      <c r="G311" s="7"/>
      <c r="H311" s="9" t="e">
        <f t="shared" si="9"/>
        <v>#DIV/0!</v>
      </c>
    </row>
    <row r="312" spans="1:8" ht="19.5" customHeight="1">
      <c r="A312" s="7" t="s">
        <v>440</v>
      </c>
      <c r="B312" s="7"/>
      <c r="C312" s="7"/>
      <c r="D312" s="9" t="e">
        <f t="shared" si="8"/>
        <v>#DIV/0!</v>
      </c>
      <c r="E312" s="7" t="s">
        <v>441</v>
      </c>
      <c r="F312" s="7">
        <f>SUM(F313:F316)</f>
        <v>28</v>
      </c>
      <c r="G312" s="7">
        <f>SUM(G313:G316)</f>
        <v>31</v>
      </c>
      <c r="H312" s="9">
        <f t="shared" si="9"/>
        <v>10.71428571428572</v>
      </c>
    </row>
    <row r="313" spans="1:8" ht="19.5" customHeight="1">
      <c r="A313" s="7" t="s">
        <v>442</v>
      </c>
      <c r="B313" s="7">
        <f>SUM(B314:B318)</f>
        <v>2101</v>
      </c>
      <c r="C313" s="7">
        <f>SUM(C314:C318)</f>
        <v>2035</v>
      </c>
      <c r="D313" s="9">
        <f t="shared" si="8"/>
        <v>-3.141361256544506</v>
      </c>
      <c r="E313" s="7" t="s">
        <v>8</v>
      </c>
      <c r="F313" s="7">
        <v>28</v>
      </c>
      <c r="G313" s="7">
        <v>31</v>
      </c>
      <c r="H313" s="9">
        <f t="shared" si="9"/>
        <v>10.71428571428572</v>
      </c>
    </row>
    <row r="314" spans="1:8" ht="19.5" customHeight="1">
      <c r="A314" s="7" t="s">
        <v>443</v>
      </c>
      <c r="B314" s="7">
        <v>127</v>
      </c>
      <c r="C314" s="11">
        <v>263</v>
      </c>
      <c r="D314" s="9">
        <f t="shared" si="8"/>
        <v>107.08661417322833</v>
      </c>
      <c r="E314" s="7" t="s">
        <v>10</v>
      </c>
      <c r="F314" s="7"/>
      <c r="G314" s="7"/>
      <c r="H314" s="9" t="e">
        <f t="shared" si="9"/>
        <v>#DIV/0!</v>
      </c>
    </row>
    <row r="315" spans="1:8" ht="19.5" customHeight="1">
      <c r="A315" s="7" t="s">
        <v>444</v>
      </c>
      <c r="B315" s="7">
        <v>1673</v>
      </c>
      <c r="C315" s="11">
        <v>1494</v>
      </c>
      <c r="D315" s="9">
        <f t="shared" si="8"/>
        <v>-10.699342498505683</v>
      </c>
      <c r="E315" s="7" t="s">
        <v>12</v>
      </c>
      <c r="F315" s="7"/>
      <c r="G315" s="7"/>
      <c r="H315" s="9" t="e">
        <f t="shared" si="9"/>
        <v>#DIV/0!</v>
      </c>
    </row>
    <row r="316" spans="1:8" ht="19.5" customHeight="1">
      <c r="A316" s="7" t="s">
        <v>445</v>
      </c>
      <c r="B316" s="7">
        <v>201</v>
      </c>
      <c r="C316" s="11">
        <v>188</v>
      </c>
      <c r="D316" s="9">
        <f t="shared" si="8"/>
        <v>-6.467661691542292</v>
      </c>
      <c r="E316" s="7" t="s">
        <v>446</v>
      </c>
      <c r="F316" s="7"/>
      <c r="G316" s="7"/>
      <c r="H316" s="9" t="e">
        <f t="shared" si="9"/>
        <v>#DIV/0!</v>
      </c>
    </row>
    <row r="317" spans="1:8" ht="19.5" customHeight="1">
      <c r="A317" s="7" t="s">
        <v>447</v>
      </c>
      <c r="B317" s="7"/>
      <c r="C317" s="11"/>
      <c r="D317" s="9" t="e">
        <f t="shared" si="8"/>
        <v>#DIV/0!</v>
      </c>
      <c r="E317" s="7" t="s">
        <v>448</v>
      </c>
      <c r="F317" s="7">
        <f>SUM(F318:F319)</f>
        <v>700</v>
      </c>
      <c r="G317" s="7">
        <f>SUM(G318:G319)</f>
        <v>700</v>
      </c>
      <c r="H317" s="9">
        <f t="shared" si="9"/>
        <v>0</v>
      </c>
    </row>
    <row r="318" spans="1:8" ht="19.5" customHeight="1">
      <c r="A318" s="7" t="s">
        <v>449</v>
      </c>
      <c r="B318" s="7">
        <v>100</v>
      </c>
      <c r="C318" s="11">
        <v>90</v>
      </c>
      <c r="D318" s="9">
        <f t="shared" si="8"/>
        <v>-9.999999999999998</v>
      </c>
      <c r="E318" s="7" t="s">
        <v>450</v>
      </c>
      <c r="F318" s="7">
        <v>700</v>
      </c>
      <c r="G318" s="11">
        <v>700</v>
      </c>
      <c r="H318" s="9">
        <f t="shared" si="9"/>
        <v>0</v>
      </c>
    </row>
    <row r="319" spans="1:8" ht="19.5" customHeight="1">
      <c r="A319" s="7" t="s">
        <v>451</v>
      </c>
      <c r="B319" s="7">
        <f>SUM(B320:B325)</f>
        <v>1031</v>
      </c>
      <c r="C319" s="7">
        <f>SUM(C320:C325)</f>
        <v>1253</v>
      </c>
      <c r="D319" s="9">
        <f t="shared" si="8"/>
        <v>21.53249272550921</v>
      </c>
      <c r="E319" s="7" t="s">
        <v>452</v>
      </c>
      <c r="F319" s="7"/>
      <c r="G319" s="7"/>
      <c r="H319" s="9" t="e">
        <f t="shared" si="9"/>
        <v>#DIV/0!</v>
      </c>
    </row>
    <row r="320" spans="1:8" ht="19.5" customHeight="1">
      <c r="A320" s="7" t="s">
        <v>453</v>
      </c>
      <c r="B320" s="7">
        <v>181</v>
      </c>
      <c r="C320" s="11">
        <v>389</v>
      </c>
      <c r="D320" s="9">
        <f t="shared" si="8"/>
        <v>114.91712707182322</v>
      </c>
      <c r="E320" s="7" t="s">
        <v>454</v>
      </c>
      <c r="F320" s="7">
        <f>SUM(F321:F322)</f>
        <v>587</v>
      </c>
      <c r="G320" s="7">
        <f>SUM(G321:G322)</f>
        <v>347</v>
      </c>
      <c r="H320" s="9">
        <f t="shared" si="9"/>
        <v>-40.88586030664395</v>
      </c>
    </row>
    <row r="321" spans="1:8" ht="19.5" customHeight="1">
      <c r="A321" s="7" t="s">
        <v>455</v>
      </c>
      <c r="B321" s="7">
        <v>10</v>
      </c>
      <c r="C321" s="11">
        <v>10</v>
      </c>
      <c r="D321" s="9">
        <f t="shared" si="8"/>
        <v>0</v>
      </c>
      <c r="E321" s="7" t="s">
        <v>456</v>
      </c>
      <c r="F321" s="7">
        <v>200</v>
      </c>
      <c r="G321" s="7"/>
      <c r="H321" s="9">
        <f t="shared" si="9"/>
        <v>-100</v>
      </c>
    </row>
    <row r="322" spans="1:8" ht="19.5" customHeight="1">
      <c r="A322" s="7" t="s">
        <v>457</v>
      </c>
      <c r="B322" s="7"/>
      <c r="C322" s="11"/>
      <c r="D322" s="9" t="e">
        <f t="shared" si="8"/>
        <v>#DIV/0!</v>
      </c>
      <c r="E322" s="7" t="s">
        <v>458</v>
      </c>
      <c r="F322" s="7">
        <v>387</v>
      </c>
      <c r="G322" s="11">
        <v>347</v>
      </c>
      <c r="H322" s="9">
        <f t="shared" si="9"/>
        <v>-10.335917312661502</v>
      </c>
    </row>
    <row r="323" spans="1:8" ht="19.5" customHeight="1">
      <c r="A323" s="7" t="s">
        <v>459</v>
      </c>
      <c r="B323" s="7">
        <v>785</v>
      </c>
      <c r="C323" s="11">
        <v>798</v>
      </c>
      <c r="D323" s="9">
        <f t="shared" si="8"/>
        <v>1.6560509554140124</v>
      </c>
      <c r="E323" s="7" t="s">
        <v>460</v>
      </c>
      <c r="F323" s="7">
        <f>SUM(F324:F325)</f>
        <v>0</v>
      </c>
      <c r="G323" s="7">
        <f>SUM(G324:G325)</f>
        <v>0</v>
      </c>
      <c r="H323" s="9" t="e">
        <f t="shared" si="9"/>
        <v>#DIV/0!</v>
      </c>
    </row>
    <row r="324" spans="1:8" ht="19.5" customHeight="1">
      <c r="A324" s="7" t="s">
        <v>461</v>
      </c>
      <c r="B324" s="7">
        <v>55</v>
      </c>
      <c r="C324" s="11">
        <v>56</v>
      </c>
      <c r="D324" s="9">
        <f t="shared" si="8"/>
        <v>1.8181818181818077</v>
      </c>
      <c r="E324" s="7" t="s">
        <v>462</v>
      </c>
      <c r="F324" s="7"/>
      <c r="G324" s="7"/>
      <c r="H324" s="9" t="e">
        <f t="shared" si="9"/>
        <v>#DIV/0!</v>
      </c>
    </row>
    <row r="325" spans="1:8" ht="19.5" customHeight="1">
      <c r="A325" s="7" t="s">
        <v>463</v>
      </c>
      <c r="B325" s="7"/>
      <c r="C325" s="11"/>
      <c r="D325" s="9" t="e">
        <f t="shared" si="8"/>
        <v>#DIV/0!</v>
      </c>
      <c r="E325" s="7" t="s">
        <v>464</v>
      </c>
      <c r="F325" s="7"/>
      <c r="G325" s="7"/>
      <c r="H325" s="9" t="e">
        <f t="shared" si="9"/>
        <v>#DIV/0!</v>
      </c>
    </row>
    <row r="326" spans="1:8" ht="19.5" customHeight="1">
      <c r="A326" s="7" t="s">
        <v>465</v>
      </c>
      <c r="B326" s="7">
        <f>SUM(B327:B328,F302:F306)</f>
        <v>313</v>
      </c>
      <c r="C326" s="7">
        <f>SUM(C327:C328,G302:G306)</f>
        <v>2803</v>
      </c>
      <c r="D326" s="9">
        <f aca="true" t="shared" si="10" ref="D326:D389">(C326/B326-1)*100</f>
        <v>795.5271565495208</v>
      </c>
      <c r="E326" s="7" t="s">
        <v>466</v>
      </c>
      <c r="F326" s="7">
        <f>SUM(F327:F328)</f>
        <v>300</v>
      </c>
      <c r="G326" s="7">
        <f>SUM(G327:G328)</f>
        <v>50</v>
      </c>
      <c r="H326" s="9">
        <f aca="true" t="shared" si="11" ref="H326:H389">(G326/F326-1)*100</f>
        <v>-83.33333333333334</v>
      </c>
    </row>
    <row r="327" spans="1:8" ht="19.5" customHeight="1">
      <c r="A327" s="7" t="s">
        <v>8</v>
      </c>
      <c r="B327" s="7">
        <v>131</v>
      </c>
      <c r="C327" s="11">
        <v>131</v>
      </c>
      <c r="D327" s="9">
        <f t="shared" si="10"/>
        <v>0</v>
      </c>
      <c r="E327" s="7" t="s">
        <v>467</v>
      </c>
      <c r="F327" s="7">
        <v>300</v>
      </c>
      <c r="G327" s="7">
        <v>50</v>
      </c>
      <c r="H327" s="9">
        <f t="shared" si="11"/>
        <v>-83.33333333333334</v>
      </c>
    </row>
    <row r="328" spans="1:8" ht="19.5" customHeight="1">
      <c r="A328" s="7" t="s">
        <v>10</v>
      </c>
      <c r="B328" s="7"/>
      <c r="C328" s="7"/>
      <c r="D328" s="9" t="e">
        <f t="shared" si="10"/>
        <v>#DIV/0!</v>
      </c>
      <c r="E328" s="7" t="s">
        <v>468</v>
      </c>
      <c r="F328" s="7"/>
      <c r="G328" s="7"/>
      <c r="H328" s="9" t="e">
        <f t="shared" si="11"/>
        <v>#DIV/0!</v>
      </c>
    </row>
    <row r="329" spans="1:8" ht="19.5" customHeight="1">
      <c r="A329" s="7" t="s">
        <v>469</v>
      </c>
      <c r="B329" s="7">
        <f>SUM(B330:B331)</f>
        <v>0</v>
      </c>
      <c r="C329" s="7">
        <f>SUM(C330:C331)</f>
        <v>0</v>
      </c>
      <c r="D329" s="9" t="e">
        <f t="shared" si="10"/>
        <v>#DIV/0!</v>
      </c>
      <c r="E329" s="7" t="s">
        <v>470</v>
      </c>
      <c r="F329" s="7"/>
      <c r="G329" s="7"/>
      <c r="H329" s="9" t="e">
        <f t="shared" si="11"/>
        <v>#DIV/0!</v>
      </c>
    </row>
    <row r="330" spans="1:8" ht="19.5" customHeight="1">
      <c r="A330" s="7" t="s">
        <v>471</v>
      </c>
      <c r="B330" s="7"/>
      <c r="C330" s="7"/>
      <c r="D330" s="9" t="e">
        <f t="shared" si="10"/>
        <v>#DIV/0!</v>
      </c>
      <c r="E330" s="7" t="s">
        <v>472</v>
      </c>
      <c r="F330" s="7">
        <f>SUM(F331:F341)</f>
        <v>2875</v>
      </c>
      <c r="G330" s="7">
        <f>SUM(G331:G341)</f>
        <v>2993</v>
      </c>
      <c r="H330" s="9">
        <f t="shared" si="11"/>
        <v>4.1043478260869515</v>
      </c>
    </row>
    <row r="331" spans="1:8" ht="19.5" customHeight="1">
      <c r="A331" s="7" t="s">
        <v>473</v>
      </c>
      <c r="B331" s="7"/>
      <c r="C331" s="7"/>
      <c r="D331" s="9" t="e">
        <f t="shared" si="10"/>
        <v>#DIV/0!</v>
      </c>
      <c r="E331" s="7" t="s">
        <v>474</v>
      </c>
      <c r="F331" s="7">
        <v>1747</v>
      </c>
      <c r="G331" s="11">
        <v>1881</v>
      </c>
      <c r="H331" s="9">
        <f t="shared" si="11"/>
        <v>7.670291929021178</v>
      </c>
    </row>
    <row r="332" spans="1:8" ht="19.5" customHeight="1">
      <c r="A332" s="7" t="s">
        <v>475</v>
      </c>
      <c r="B332" s="7">
        <f>SUM(B333)</f>
        <v>3416</v>
      </c>
      <c r="C332" s="7">
        <f>SUM(C333)</f>
        <v>3483</v>
      </c>
      <c r="D332" s="9">
        <f t="shared" si="10"/>
        <v>1.9613583138173407</v>
      </c>
      <c r="E332" s="7" t="s">
        <v>476</v>
      </c>
      <c r="F332" s="7">
        <v>268</v>
      </c>
      <c r="G332" s="11">
        <v>262</v>
      </c>
      <c r="H332" s="9">
        <f t="shared" si="11"/>
        <v>-2.238805970149249</v>
      </c>
    </row>
    <row r="333" spans="1:8" ht="19.5" customHeight="1">
      <c r="A333" s="7" t="s">
        <v>477</v>
      </c>
      <c r="B333" s="7">
        <v>3416</v>
      </c>
      <c r="C333" s="7">
        <v>3483</v>
      </c>
      <c r="D333" s="9">
        <f t="shared" si="10"/>
        <v>1.9613583138173407</v>
      </c>
      <c r="E333" s="7" t="s">
        <v>478</v>
      </c>
      <c r="F333" s="7">
        <v>311</v>
      </c>
      <c r="G333" s="11">
        <v>332</v>
      </c>
      <c r="H333" s="9">
        <f t="shared" si="11"/>
        <v>6.7524115755627</v>
      </c>
    </row>
    <row r="334" spans="1:8" ht="19.5" customHeight="1">
      <c r="A334" s="7" t="s">
        <v>479</v>
      </c>
      <c r="B334" s="7">
        <f>SUM(B335,B340,B353,F330,F342,F352,F355,B359,B369,)</f>
        <v>20707</v>
      </c>
      <c r="C334" s="7">
        <f>SUM(C335,C340,C353,G330,G342,G352,G355,C359,C369,)</f>
        <v>19968</v>
      </c>
      <c r="D334" s="9">
        <f t="shared" si="10"/>
        <v>-3.5688414545805736</v>
      </c>
      <c r="E334" s="7" t="s">
        <v>480</v>
      </c>
      <c r="F334" s="7"/>
      <c r="G334" s="11"/>
      <c r="H334" s="9" t="e">
        <f t="shared" si="11"/>
        <v>#DIV/0!</v>
      </c>
    </row>
    <row r="335" spans="1:8" ht="19.5" customHeight="1">
      <c r="A335" s="7" t="s">
        <v>481</v>
      </c>
      <c r="B335" s="7">
        <f>SUM(B336:B339)</f>
        <v>388</v>
      </c>
      <c r="C335" s="7">
        <f>SUM(C336:C339)</f>
        <v>463</v>
      </c>
      <c r="D335" s="9">
        <f t="shared" si="10"/>
        <v>19.329896907216494</v>
      </c>
      <c r="E335" s="7" t="s">
        <v>482</v>
      </c>
      <c r="F335" s="7">
        <v>237</v>
      </c>
      <c r="G335" s="11">
        <v>157</v>
      </c>
      <c r="H335" s="9">
        <f t="shared" si="11"/>
        <v>-33.755274261603375</v>
      </c>
    </row>
    <row r="336" spans="1:8" ht="19.5" customHeight="1">
      <c r="A336" s="7" t="s">
        <v>8</v>
      </c>
      <c r="B336" s="7">
        <v>241</v>
      </c>
      <c r="C336" s="7">
        <v>261</v>
      </c>
      <c r="D336" s="9">
        <f t="shared" si="10"/>
        <v>8.298755186721984</v>
      </c>
      <c r="E336" s="7" t="s">
        <v>483</v>
      </c>
      <c r="F336" s="7">
        <v>37</v>
      </c>
      <c r="G336" s="11">
        <v>37</v>
      </c>
      <c r="H336" s="9">
        <f t="shared" si="11"/>
        <v>0</v>
      </c>
    </row>
    <row r="337" spans="1:8" ht="19.5" customHeight="1">
      <c r="A337" s="7" t="s">
        <v>10</v>
      </c>
      <c r="B337" s="7">
        <v>147</v>
      </c>
      <c r="C337" s="7">
        <v>179</v>
      </c>
      <c r="D337" s="9">
        <f t="shared" si="10"/>
        <v>21.7687074829932</v>
      </c>
      <c r="E337" s="7" t="s">
        <v>484</v>
      </c>
      <c r="F337" s="7"/>
      <c r="G337" s="11"/>
      <c r="H337" s="9" t="e">
        <f t="shared" si="11"/>
        <v>#DIV/0!</v>
      </c>
    </row>
    <row r="338" spans="1:8" ht="19.5" customHeight="1">
      <c r="A338" s="7" t="s">
        <v>12</v>
      </c>
      <c r="B338" s="7"/>
      <c r="C338" s="7"/>
      <c r="D338" s="9" t="e">
        <f t="shared" si="10"/>
        <v>#DIV/0!</v>
      </c>
      <c r="E338" s="7" t="s">
        <v>485</v>
      </c>
      <c r="F338" s="7">
        <v>184</v>
      </c>
      <c r="G338" s="11">
        <v>184</v>
      </c>
      <c r="H338" s="9">
        <f t="shared" si="11"/>
        <v>0</v>
      </c>
    </row>
    <row r="339" spans="1:8" ht="19.5" customHeight="1">
      <c r="A339" s="7" t="s">
        <v>486</v>
      </c>
      <c r="B339" s="7"/>
      <c r="C339" s="7">
        <v>23</v>
      </c>
      <c r="D339" s="9" t="e">
        <f t="shared" si="10"/>
        <v>#DIV/0!</v>
      </c>
      <c r="E339" s="7" t="s">
        <v>487</v>
      </c>
      <c r="F339" s="7">
        <v>50</v>
      </c>
      <c r="G339" s="11">
        <v>50</v>
      </c>
      <c r="H339" s="9">
        <f t="shared" si="11"/>
        <v>0</v>
      </c>
    </row>
    <row r="340" spans="1:8" ht="19.5" customHeight="1">
      <c r="A340" s="7" t="s">
        <v>488</v>
      </c>
      <c r="B340" s="7">
        <f>SUM(B341:B352)</f>
        <v>2868</v>
      </c>
      <c r="C340" s="7">
        <f>SUM(C341:C352)</f>
        <v>2892</v>
      </c>
      <c r="D340" s="9">
        <f t="shared" si="10"/>
        <v>0.8368200836819994</v>
      </c>
      <c r="E340" s="7" t="s">
        <v>489</v>
      </c>
      <c r="F340" s="7"/>
      <c r="G340" s="7"/>
      <c r="H340" s="9" t="e">
        <f t="shared" si="11"/>
        <v>#DIV/0!</v>
      </c>
    </row>
    <row r="341" spans="1:8" ht="19.5" customHeight="1">
      <c r="A341" s="7" t="s">
        <v>490</v>
      </c>
      <c r="B341" s="7">
        <v>2100</v>
      </c>
      <c r="C341" s="11">
        <v>2270</v>
      </c>
      <c r="D341" s="9">
        <f t="shared" si="10"/>
        <v>8.095238095238088</v>
      </c>
      <c r="E341" s="7" t="s">
        <v>491</v>
      </c>
      <c r="F341" s="7">
        <v>41</v>
      </c>
      <c r="G341" s="7">
        <v>90</v>
      </c>
      <c r="H341" s="9">
        <f t="shared" si="11"/>
        <v>119.51219512195124</v>
      </c>
    </row>
    <row r="342" spans="1:8" ht="19.5" customHeight="1">
      <c r="A342" s="7" t="s">
        <v>492</v>
      </c>
      <c r="B342" s="7">
        <v>326</v>
      </c>
      <c r="C342" s="11">
        <v>311</v>
      </c>
      <c r="D342" s="9">
        <f t="shared" si="10"/>
        <v>-4.601226993865026</v>
      </c>
      <c r="E342" s="7" t="s">
        <v>493</v>
      </c>
      <c r="F342" s="7">
        <f>SUM(F343:F351)</f>
        <v>9901</v>
      </c>
      <c r="G342" s="7">
        <f>SUM(G343:G351)</f>
        <v>11171</v>
      </c>
      <c r="H342" s="9">
        <f t="shared" si="11"/>
        <v>12.826987173012828</v>
      </c>
    </row>
    <row r="343" spans="1:8" ht="19.5" customHeight="1">
      <c r="A343" s="7" t="s">
        <v>494</v>
      </c>
      <c r="B343" s="7"/>
      <c r="C343" s="11"/>
      <c r="D343" s="9" t="e">
        <f t="shared" si="10"/>
        <v>#DIV/0!</v>
      </c>
      <c r="E343" s="7" t="s">
        <v>495</v>
      </c>
      <c r="F343" s="7">
        <v>4852</v>
      </c>
      <c r="G343" s="7">
        <v>5581</v>
      </c>
      <c r="H343" s="9">
        <f t="shared" si="11"/>
        <v>15.02473206924979</v>
      </c>
    </row>
    <row r="344" spans="1:8" ht="19.5" customHeight="1">
      <c r="A344" s="7" t="s">
        <v>496</v>
      </c>
      <c r="B344" s="7"/>
      <c r="C344" s="11"/>
      <c r="D344" s="9" t="e">
        <f t="shared" si="10"/>
        <v>#DIV/0!</v>
      </c>
      <c r="E344" s="7" t="s">
        <v>497</v>
      </c>
      <c r="F344" s="7">
        <v>3133</v>
      </c>
      <c r="G344" s="7">
        <v>3496</v>
      </c>
      <c r="H344" s="9">
        <f t="shared" si="11"/>
        <v>11.586338972231092</v>
      </c>
    </row>
    <row r="345" spans="1:8" ht="19.5" customHeight="1">
      <c r="A345" s="7" t="s">
        <v>498</v>
      </c>
      <c r="B345" s="7"/>
      <c r="C345" s="11"/>
      <c r="D345" s="9" t="e">
        <f t="shared" si="10"/>
        <v>#DIV/0!</v>
      </c>
      <c r="E345" s="7" t="s">
        <v>499</v>
      </c>
      <c r="F345" s="7"/>
      <c r="G345" s="7"/>
      <c r="H345" s="9" t="e">
        <f t="shared" si="11"/>
        <v>#DIV/0!</v>
      </c>
    </row>
    <row r="346" spans="1:8" ht="19.5" customHeight="1">
      <c r="A346" s="7" t="s">
        <v>500</v>
      </c>
      <c r="B346" s="7"/>
      <c r="C346" s="11"/>
      <c r="D346" s="9" t="e">
        <f t="shared" si="10"/>
        <v>#DIV/0!</v>
      </c>
      <c r="E346" s="7" t="s">
        <v>501</v>
      </c>
      <c r="F346" s="7"/>
      <c r="G346" s="7"/>
      <c r="H346" s="9" t="e">
        <f t="shared" si="11"/>
        <v>#DIV/0!</v>
      </c>
    </row>
    <row r="347" spans="1:8" ht="19.5" customHeight="1">
      <c r="A347" s="7" t="s">
        <v>502</v>
      </c>
      <c r="B347" s="7"/>
      <c r="C347" s="11"/>
      <c r="D347" s="9" t="e">
        <f t="shared" si="10"/>
        <v>#DIV/0!</v>
      </c>
      <c r="E347" s="7" t="s">
        <v>503</v>
      </c>
      <c r="F347" s="7"/>
      <c r="G347" s="7"/>
      <c r="H347" s="9" t="e">
        <f t="shared" si="11"/>
        <v>#DIV/0!</v>
      </c>
    </row>
    <row r="348" spans="1:8" ht="19.5" customHeight="1">
      <c r="A348" s="7" t="s">
        <v>504</v>
      </c>
      <c r="B348" s="7">
        <v>154</v>
      </c>
      <c r="C348" s="11">
        <v>51</v>
      </c>
      <c r="D348" s="9">
        <f t="shared" si="10"/>
        <v>-66.88311688311688</v>
      </c>
      <c r="E348" s="7" t="s">
        <v>505</v>
      </c>
      <c r="F348" s="7"/>
      <c r="G348" s="7"/>
      <c r="H348" s="9" t="e">
        <f t="shared" si="11"/>
        <v>#DIV/0!</v>
      </c>
    </row>
    <row r="349" spans="1:8" ht="19.5" customHeight="1">
      <c r="A349" s="7" t="s">
        <v>506</v>
      </c>
      <c r="B349" s="7"/>
      <c r="C349" s="11"/>
      <c r="D349" s="9" t="e">
        <f t="shared" si="10"/>
        <v>#DIV/0!</v>
      </c>
      <c r="E349" s="7" t="s">
        <v>507</v>
      </c>
      <c r="F349" s="7">
        <v>137</v>
      </c>
      <c r="G349" s="7">
        <v>228</v>
      </c>
      <c r="H349" s="9">
        <f t="shared" si="11"/>
        <v>66.42335766423358</v>
      </c>
    </row>
    <row r="350" spans="1:8" ht="19.5" customHeight="1">
      <c r="A350" s="7" t="s">
        <v>508</v>
      </c>
      <c r="B350" s="7"/>
      <c r="C350" s="11"/>
      <c r="D350" s="9" t="e">
        <f t="shared" si="10"/>
        <v>#DIV/0!</v>
      </c>
      <c r="E350" s="7" t="s">
        <v>509</v>
      </c>
      <c r="F350" s="7"/>
      <c r="G350" s="7"/>
      <c r="H350" s="9" t="e">
        <f t="shared" si="11"/>
        <v>#DIV/0!</v>
      </c>
    </row>
    <row r="351" spans="1:8" ht="19.5" customHeight="1">
      <c r="A351" s="7" t="s">
        <v>510</v>
      </c>
      <c r="B351" s="7"/>
      <c r="C351" s="11"/>
      <c r="D351" s="9" t="e">
        <f t="shared" si="10"/>
        <v>#DIV/0!</v>
      </c>
      <c r="E351" s="7" t="s">
        <v>511</v>
      </c>
      <c r="F351" s="7">
        <v>1779</v>
      </c>
      <c r="G351" s="7">
        <v>1866</v>
      </c>
      <c r="H351" s="9">
        <f t="shared" si="11"/>
        <v>4.890387858347389</v>
      </c>
    </row>
    <row r="352" spans="1:8" ht="19.5" customHeight="1">
      <c r="A352" s="7" t="s">
        <v>512</v>
      </c>
      <c r="B352" s="7">
        <v>288</v>
      </c>
      <c r="C352" s="11">
        <v>260</v>
      </c>
      <c r="D352" s="9">
        <f t="shared" si="10"/>
        <v>-9.722222222222221</v>
      </c>
      <c r="E352" s="7" t="s">
        <v>513</v>
      </c>
      <c r="F352" s="7">
        <f>SUM(F353:F354)</f>
        <v>5</v>
      </c>
      <c r="G352" s="7">
        <f>SUM(G353:G354)</f>
        <v>0</v>
      </c>
      <c r="H352" s="9">
        <f t="shared" si="11"/>
        <v>-100</v>
      </c>
    </row>
    <row r="353" spans="1:8" ht="19.5" customHeight="1">
      <c r="A353" s="7" t="s">
        <v>514</v>
      </c>
      <c r="B353" s="7">
        <f>SUM(B354:B355,F329)</f>
        <v>0</v>
      </c>
      <c r="C353" s="7">
        <f>SUM(C354:C355,G329)</f>
        <v>0</v>
      </c>
      <c r="D353" s="9" t="e">
        <f t="shared" si="10"/>
        <v>#DIV/0!</v>
      </c>
      <c r="E353" s="7" t="s">
        <v>515</v>
      </c>
      <c r="F353" s="7"/>
      <c r="G353" s="7"/>
      <c r="H353" s="9" t="e">
        <f t="shared" si="11"/>
        <v>#DIV/0!</v>
      </c>
    </row>
    <row r="354" spans="1:8" ht="19.5" customHeight="1">
      <c r="A354" s="7" t="s">
        <v>516</v>
      </c>
      <c r="B354" s="7"/>
      <c r="C354" s="7"/>
      <c r="D354" s="9" t="e">
        <f t="shared" si="10"/>
        <v>#DIV/0!</v>
      </c>
      <c r="E354" s="7" t="s">
        <v>517</v>
      </c>
      <c r="F354" s="7">
        <v>5</v>
      </c>
      <c r="G354" s="7"/>
      <c r="H354" s="9">
        <f t="shared" si="11"/>
        <v>-100</v>
      </c>
    </row>
    <row r="355" spans="1:8" ht="19.5" customHeight="1">
      <c r="A355" s="7" t="s">
        <v>518</v>
      </c>
      <c r="B355" s="7"/>
      <c r="C355" s="7"/>
      <c r="D355" s="9" t="e">
        <f t="shared" si="10"/>
        <v>#DIV/0!</v>
      </c>
      <c r="E355" s="7" t="s">
        <v>519</v>
      </c>
      <c r="F355" s="7">
        <f>SUM(B356:B358)</f>
        <v>1499</v>
      </c>
      <c r="G355" s="7">
        <f>SUM(C356:C358)</f>
        <v>1514</v>
      </c>
      <c r="H355" s="9">
        <f t="shared" si="11"/>
        <v>1.000667111407605</v>
      </c>
    </row>
    <row r="356" spans="1:8" ht="19.5" customHeight="1">
      <c r="A356" s="7" t="s">
        <v>520</v>
      </c>
      <c r="B356" s="7">
        <v>1273</v>
      </c>
      <c r="C356" s="7">
        <v>1466</v>
      </c>
      <c r="D356" s="9">
        <f t="shared" si="10"/>
        <v>15.161036920659864</v>
      </c>
      <c r="E356" s="7" t="s">
        <v>521</v>
      </c>
      <c r="F356" s="7"/>
      <c r="G356" s="7"/>
      <c r="H356" s="9" t="e">
        <f t="shared" si="11"/>
        <v>#DIV/0!</v>
      </c>
    </row>
    <row r="357" spans="1:8" ht="19.5" customHeight="1">
      <c r="A357" s="7" t="s">
        <v>522</v>
      </c>
      <c r="B357" s="7">
        <v>86</v>
      </c>
      <c r="C357" s="7"/>
      <c r="D357" s="9">
        <f t="shared" si="10"/>
        <v>-100</v>
      </c>
      <c r="E357" s="7" t="s">
        <v>523</v>
      </c>
      <c r="F357" s="7">
        <v>88</v>
      </c>
      <c r="G357" s="7">
        <v>100</v>
      </c>
      <c r="H357" s="9">
        <f t="shared" si="11"/>
        <v>13.636363636363647</v>
      </c>
    </row>
    <row r="358" spans="1:8" ht="19.5" customHeight="1">
      <c r="A358" s="7" t="s">
        <v>524</v>
      </c>
      <c r="B358" s="7">
        <v>140</v>
      </c>
      <c r="C358" s="7">
        <v>48</v>
      </c>
      <c r="D358" s="9">
        <f t="shared" si="10"/>
        <v>-65.71428571428571</v>
      </c>
      <c r="E358" s="7" t="s">
        <v>525</v>
      </c>
      <c r="F358" s="7">
        <f>SUM(F359:F366)</f>
        <v>8000</v>
      </c>
      <c r="G358" s="7">
        <f>SUM(G359:G366)</f>
        <v>8546</v>
      </c>
      <c r="H358" s="9">
        <f t="shared" si="11"/>
        <v>6.824999999999992</v>
      </c>
    </row>
    <row r="359" spans="1:8" ht="19.5" customHeight="1">
      <c r="A359" s="7" t="s">
        <v>526</v>
      </c>
      <c r="B359" s="7">
        <f>SUM(B360:B368)</f>
        <v>249</v>
      </c>
      <c r="C359" s="7">
        <f>SUM(C360:C368)</f>
        <v>804</v>
      </c>
      <c r="D359" s="9">
        <f t="shared" si="10"/>
        <v>222.89156626506025</v>
      </c>
      <c r="E359" s="7" t="s">
        <v>527</v>
      </c>
      <c r="F359" s="7"/>
      <c r="G359" s="7">
        <v>1000</v>
      </c>
      <c r="H359" s="9" t="e">
        <f t="shared" si="11"/>
        <v>#DIV/0!</v>
      </c>
    </row>
    <row r="360" spans="1:8" ht="19.5" customHeight="1">
      <c r="A360" s="7" t="s">
        <v>8</v>
      </c>
      <c r="B360" s="7"/>
      <c r="C360" s="7">
        <v>355</v>
      </c>
      <c r="D360" s="9" t="e">
        <f t="shared" si="10"/>
        <v>#DIV/0!</v>
      </c>
      <c r="E360" s="7" t="s">
        <v>528</v>
      </c>
      <c r="F360" s="7">
        <v>5500</v>
      </c>
      <c r="G360" s="7">
        <v>6046</v>
      </c>
      <c r="H360" s="9">
        <f t="shared" si="11"/>
        <v>9.927272727272719</v>
      </c>
    </row>
    <row r="361" spans="1:8" ht="19.5" customHeight="1">
      <c r="A361" s="7" t="s">
        <v>10</v>
      </c>
      <c r="B361" s="7">
        <v>30</v>
      </c>
      <c r="C361" s="7">
        <v>50</v>
      </c>
      <c r="D361" s="9">
        <f t="shared" si="10"/>
        <v>66.66666666666667</v>
      </c>
      <c r="E361" s="7" t="s">
        <v>529</v>
      </c>
      <c r="F361" s="7"/>
      <c r="G361" s="7"/>
      <c r="H361" s="9" t="e">
        <f t="shared" si="11"/>
        <v>#DIV/0!</v>
      </c>
    </row>
    <row r="362" spans="1:8" ht="19.5" customHeight="1">
      <c r="A362" s="7" t="s">
        <v>12</v>
      </c>
      <c r="B362" s="7"/>
      <c r="C362" s="7"/>
      <c r="D362" s="9" t="e">
        <f t="shared" si="10"/>
        <v>#DIV/0!</v>
      </c>
      <c r="E362" s="7" t="s">
        <v>530</v>
      </c>
      <c r="F362" s="7"/>
      <c r="G362" s="7"/>
      <c r="H362" s="9" t="e">
        <f t="shared" si="11"/>
        <v>#DIV/0!</v>
      </c>
    </row>
    <row r="363" spans="1:8" ht="19.5" customHeight="1">
      <c r="A363" s="7" t="s">
        <v>531</v>
      </c>
      <c r="B363" s="7"/>
      <c r="C363" s="7"/>
      <c r="D363" s="9" t="e">
        <f t="shared" si="10"/>
        <v>#DIV/0!</v>
      </c>
      <c r="E363" s="7" t="s">
        <v>532</v>
      </c>
      <c r="F363" s="7"/>
      <c r="G363" s="7"/>
      <c r="H363" s="9" t="e">
        <f t="shared" si="11"/>
        <v>#DIV/0!</v>
      </c>
    </row>
    <row r="364" spans="1:8" ht="19.5" customHeight="1">
      <c r="A364" s="7" t="s">
        <v>533</v>
      </c>
      <c r="B364" s="7"/>
      <c r="C364" s="7">
        <v>20</v>
      </c>
      <c r="D364" s="9" t="e">
        <f t="shared" si="10"/>
        <v>#DIV/0!</v>
      </c>
      <c r="E364" s="7" t="s">
        <v>534</v>
      </c>
      <c r="F364" s="7"/>
      <c r="G364" s="7"/>
      <c r="H364" s="9" t="e">
        <f t="shared" si="11"/>
        <v>#DIV/0!</v>
      </c>
    </row>
    <row r="365" spans="1:8" ht="19.5" customHeight="1">
      <c r="A365" s="7" t="s">
        <v>535</v>
      </c>
      <c r="B365" s="7"/>
      <c r="C365" s="7"/>
      <c r="D365" s="9" t="e">
        <f t="shared" si="10"/>
        <v>#DIV/0!</v>
      </c>
      <c r="E365" s="7" t="s">
        <v>536</v>
      </c>
      <c r="F365" s="7">
        <v>2500</v>
      </c>
      <c r="G365" s="7">
        <v>1500</v>
      </c>
      <c r="H365" s="9">
        <f t="shared" si="11"/>
        <v>-40</v>
      </c>
    </row>
    <row r="366" spans="1:8" ht="19.5" customHeight="1">
      <c r="A366" s="7" t="s">
        <v>537</v>
      </c>
      <c r="B366" s="7">
        <v>200</v>
      </c>
      <c r="C366" s="7">
        <v>130</v>
      </c>
      <c r="D366" s="9">
        <f t="shared" si="10"/>
        <v>-35</v>
      </c>
      <c r="E366" s="7" t="s">
        <v>538</v>
      </c>
      <c r="F366" s="7"/>
      <c r="G366" s="7"/>
      <c r="H366" s="9" t="e">
        <f t="shared" si="11"/>
        <v>#DIV/0!</v>
      </c>
    </row>
    <row r="367" spans="1:8" ht="19.5" customHeight="1">
      <c r="A367" s="7" t="s">
        <v>15</v>
      </c>
      <c r="B367" s="7">
        <v>19</v>
      </c>
      <c r="C367" s="7">
        <v>229</v>
      </c>
      <c r="D367" s="9">
        <f t="shared" si="10"/>
        <v>1105.2631578947369</v>
      </c>
      <c r="E367" s="7" t="s">
        <v>539</v>
      </c>
      <c r="F367" s="7">
        <f>SUM(F368:F372)</f>
        <v>0</v>
      </c>
      <c r="G367" s="7">
        <f>SUM(G368:G372)</f>
        <v>0</v>
      </c>
      <c r="H367" s="9" t="e">
        <f t="shared" si="11"/>
        <v>#DIV/0!</v>
      </c>
    </row>
    <row r="368" spans="1:8" ht="19.5" customHeight="1">
      <c r="A368" s="7" t="s">
        <v>540</v>
      </c>
      <c r="B368" s="7"/>
      <c r="C368" s="7">
        <v>20</v>
      </c>
      <c r="D368" s="9" t="e">
        <f t="shared" si="10"/>
        <v>#DIV/0!</v>
      </c>
      <c r="E368" s="7" t="s">
        <v>541</v>
      </c>
      <c r="F368" s="7"/>
      <c r="G368" s="7"/>
      <c r="H368" s="9" t="e">
        <f t="shared" si="11"/>
        <v>#DIV/0!</v>
      </c>
    </row>
    <row r="369" spans="1:8" ht="19.5" customHeight="1">
      <c r="A369" s="7" t="s">
        <v>542</v>
      </c>
      <c r="B369" s="7">
        <f>SUM(B370)</f>
        <v>2922</v>
      </c>
      <c r="C369" s="7">
        <f>SUM(C370)</f>
        <v>131</v>
      </c>
      <c r="D369" s="9">
        <f t="shared" si="10"/>
        <v>-95.51676933607118</v>
      </c>
      <c r="E369" s="7" t="s">
        <v>543</v>
      </c>
      <c r="F369" s="7"/>
      <c r="G369" s="7"/>
      <c r="H369" s="9" t="e">
        <f t="shared" si="11"/>
        <v>#DIV/0!</v>
      </c>
    </row>
    <row r="370" spans="1:8" ht="19.5" customHeight="1">
      <c r="A370" s="7" t="s">
        <v>544</v>
      </c>
      <c r="B370" s="7">
        <v>2922</v>
      </c>
      <c r="C370" s="7">
        <v>131</v>
      </c>
      <c r="D370" s="9">
        <f t="shared" si="10"/>
        <v>-95.51676933607118</v>
      </c>
      <c r="E370" s="7" t="s">
        <v>545</v>
      </c>
      <c r="F370" s="7"/>
      <c r="G370" s="7"/>
      <c r="H370" s="9" t="e">
        <f t="shared" si="11"/>
        <v>#DIV/0!</v>
      </c>
    </row>
    <row r="371" spans="1:8" ht="19.5" customHeight="1">
      <c r="A371" s="7" t="s">
        <v>546</v>
      </c>
      <c r="B371" s="7">
        <f>SUM(B372,B381,F358,F367,F373,F379,B385,B388,B391:B393,B399:B401,F390,F396)</f>
        <v>9563</v>
      </c>
      <c r="C371" s="7">
        <f>SUM(C372,C381,G358,G367,G373,G379,C385,C388,C391:C393,C399:C401,G390,G396)</f>
        <v>9705</v>
      </c>
      <c r="D371" s="9">
        <f t="shared" si="10"/>
        <v>1.4848896789710242</v>
      </c>
      <c r="E371" s="7" t="s">
        <v>547</v>
      </c>
      <c r="F371" s="7"/>
      <c r="G371" s="7"/>
      <c r="H371" s="9" t="e">
        <f t="shared" si="11"/>
        <v>#DIV/0!</v>
      </c>
    </row>
    <row r="372" spans="1:8" ht="19.5" customHeight="1">
      <c r="A372" s="7" t="s">
        <v>548</v>
      </c>
      <c r="B372" s="7">
        <f>SUM(B373:B380)</f>
        <v>268</v>
      </c>
      <c r="C372" s="7">
        <f>SUM(C373:C380)</f>
        <v>349</v>
      </c>
      <c r="D372" s="9">
        <f t="shared" si="10"/>
        <v>30.22388059701493</v>
      </c>
      <c r="E372" s="7" t="s">
        <v>549</v>
      </c>
      <c r="F372" s="7"/>
      <c r="G372" s="7"/>
      <c r="H372" s="9" t="e">
        <f t="shared" si="11"/>
        <v>#DIV/0!</v>
      </c>
    </row>
    <row r="373" spans="1:8" ht="19.5" customHeight="1">
      <c r="A373" s="7" t="s">
        <v>8</v>
      </c>
      <c r="B373" s="7">
        <v>208</v>
      </c>
      <c r="C373" s="7">
        <v>229</v>
      </c>
      <c r="D373" s="9">
        <f t="shared" si="10"/>
        <v>10.096153846153854</v>
      </c>
      <c r="E373" s="7" t="s">
        <v>550</v>
      </c>
      <c r="F373" s="7">
        <f>SUM(F374:F378)</f>
        <v>0</v>
      </c>
      <c r="G373" s="7">
        <f>SUM(G374:G378)</f>
        <v>1</v>
      </c>
      <c r="H373" s="9" t="e">
        <f t="shared" si="11"/>
        <v>#DIV/0!</v>
      </c>
    </row>
    <row r="374" spans="1:8" ht="19.5" customHeight="1">
      <c r="A374" s="7" t="s">
        <v>10</v>
      </c>
      <c r="B374" s="7">
        <v>60</v>
      </c>
      <c r="C374" s="7">
        <v>90</v>
      </c>
      <c r="D374" s="9">
        <f t="shared" si="10"/>
        <v>50</v>
      </c>
      <c r="E374" s="7" t="s">
        <v>551</v>
      </c>
      <c r="F374" s="7"/>
      <c r="G374" s="7"/>
      <c r="H374" s="9" t="e">
        <f t="shared" si="11"/>
        <v>#DIV/0!</v>
      </c>
    </row>
    <row r="375" spans="1:8" ht="19.5" customHeight="1">
      <c r="A375" s="7" t="s">
        <v>12</v>
      </c>
      <c r="B375" s="7"/>
      <c r="C375" s="7"/>
      <c r="D375" s="9" t="e">
        <f t="shared" si="10"/>
        <v>#DIV/0!</v>
      </c>
      <c r="E375" s="7" t="s">
        <v>552</v>
      </c>
      <c r="F375" s="7"/>
      <c r="G375" s="7"/>
      <c r="H375" s="9" t="e">
        <f t="shared" si="11"/>
        <v>#DIV/0!</v>
      </c>
    </row>
    <row r="376" spans="1:8" ht="19.5" customHeight="1">
      <c r="A376" s="7" t="s">
        <v>553</v>
      </c>
      <c r="B376" s="7"/>
      <c r="C376" s="7"/>
      <c r="D376" s="9" t="e">
        <f t="shared" si="10"/>
        <v>#DIV/0!</v>
      </c>
      <c r="E376" s="7" t="s">
        <v>554</v>
      </c>
      <c r="F376" s="7"/>
      <c r="G376" s="7"/>
      <c r="H376" s="9" t="e">
        <f t="shared" si="11"/>
        <v>#DIV/0!</v>
      </c>
    </row>
    <row r="377" spans="1:8" ht="19.5" customHeight="1">
      <c r="A377" s="7" t="s">
        <v>555</v>
      </c>
      <c r="B377" s="7"/>
      <c r="C377" s="7"/>
      <c r="D377" s="9" t="e">
        <f t="shared" si="10"/>
        <v>#DIV/0!</v>
      </c>
      <c r="E377" s="7" t="s">
        <v>556</v>
      </c>
      <c r="F377" s="7"/>
      <c r="G377" s="7"/>
      <c r="H377" s="9" t="e">
        <f t="shared" si="11"/>
        <v>#DIV/0!</v>
      </c>
    </row>
    <row r="378" spans="1:8" ht="19.5" customHeight="1">
      <c r="A378" s="7" t="s">
        <v>557</v>
      </c>
      <c r="B378" s="7"/>
      <c r="C378" s="7"/>
      <c r="D378" s="9" t="e">
        <f t="shared" si="10"/>
        <v>#DIV/0!</v>
      </c>
      <c r="E378" s="7" t="s">
        <v>558</v>
      </c>
      <c r="F378" s="7"/>
      <c r="G378" s="7">
        <v>1</v>
      </c>
      <c r="H378" s="9" t="e">
        <f t="shared" si="11"/>
        <v>#DIV/0!</v>
      </c>
    </row>
    <row r="379" spans="1:8" ht="19.5" customHeight="1">
      <c r="A379" s="7" t="s">
        <v>559</v>
      </c>
      <c r="B379" s="7"/>
      <c r="C379" s="7"/>
      <c r="D379" s="9" t="e">
        <f t="shared" si="10"/>
        <v>#DIV/0!</v>
      </c>
      <c r="E379" s="7" t="s">
        <v>560</v>
      </c>
      <c r="F379" s="7">
        <f>SUM(F380:F382,B383:B384)</f>
        <v>0</v>
      </c>
      <c r="G379" s="7">
        <f>SUM(G380:G382,C383:C384)</f>
        <v>0</v>
      </c>
      <c r="H379" s="9" t="e">
        <f t="shared" si="11"/>
        <v>#DIV/0!</v>
      </c>
    </row>
    <row r="380" spans="1:8" ht="19.5" customHeight="1">
      <c r="A380" s="7" t="s">
        <v>561</v>
      </c>
      <c r="B380" s="7"/>
      <c r="C380" s="7">
        <v>30</v>
      </c>
      <c r="D380" s="9" t="e">
        <f t="shared" si="10"/>
        <v>#DIV/0!</v>
      </c>
      <c r="E380" s="7" t="s">
        <v>562</v>
      </c>
      <c r="F380" s="7"/>
      <c r="G380" s="7"/>
      <c r="H380" s="9" t="e">
        <f t="shared" si="11"/>
        <v>#DIV/0!</v>
      </c>
    </row>
    <row r="381" spans="1:8" ht="19.5" customHeight="1">
      <c r="A381" s="7" t="s">
        <v>563</v>
      </c>
      <c r="B381" s="7">
        <f>SUM(B382,F356:F357)</f>
        <v>88</v>
      </c>
      <c r="C381" s="7">
        <f>SUM(C382,G356:G357)</f>
        <v>100</v>
      </c>
      <c r="D381" s="9">
        <f t="shared" si="10"/>
        <v>13.636363636363647</v>
      </c>
      <c r="E381" s="7" t="s">
        <v>564</v>
      </c>
      <c r="F381" s="7"/>
      <c r="G381" s="7"/>
      <c r="H381" s="9" t="e">
        <f t="shared" si="11"/>
        <v>#DIV/0!</v>
      </c>
    </row>
    <row r="382" spans="1:8" ht="19.5" customHeight="1">
      <c r="A382" s="7" t="s">
        <v>565</v>
      </c>
      <c r="B382" s="7"/>
      <c r="C382" s="7"/>
      <c r="D382" s="9" t="e">
        <f t="shared" si="10"/>
        <v>#DIV/0!</v>
      </c>
      <c r="E382" s="7" t="s">
        <v>566</v>
      </c>
      <c r="F382" s="7"/>
      <c r="G382" s="7"/>
      <c r="H382" s="9" t="e">
        <f t="shared" si="11"/>
        <v>#DIV/0!</v>
      </c>
    </row>
    <row r="383" spans="1:8" ht="19.5" customHeight="1">
      <c r="A383" s="7" t="s">
        <v>567</v>
      </c>
      <c r="B383" s="7"/>
      <c r="C383" s="7"/>
      <c r="D383" s="9" t="e">
        <f t="shared" si="10"/>
        <v>#DIV/0!</v>
      </c>
      <c r="E383" s="7" t="s">
        <v>568</v>
      </c>
      <c r="F383" s="7"/>
      <c r="G383" s="7"/>
      <c r="H383" s="9" t="e">
        <f t="shared" si="11"/>
        <v>#DIV/0!</v>
      </c>
    </row>
    <row r="384" spans="1:8" ht="19.5" customHeight="1">
      <c r="A384" s="7" t="s">
        <v>569</v>
      </c>
      <c r="B384" s="7"/>
      <c r="C384" s="7"/>
      <c r="D384" s="9" t="e">
        <f t="shared" si="10"/>
        <v>#DIV/0!</v>
      </c>
      <c r="E384" s="7" t="s">
        <v>570</v>
      </c>
      <c r="F384" s="7"/>
      <c r="G384" s="7"/>
      <c r="H384" s="9" t="e">
        <f t="shared" si="11"/>
        <v>#DIV/0!</v>
      </c>
    </row>
    <row r="385" spans="1:8" ht="19.5" customHeight="1">
      <c r="A385" s="7" t="s">
        <v>571</v>
      </c>
      <c r="B385" s="7">
        <f>SUM(B386:B387)</f>
        <v>0</v>
      </c>
      <c r="C385" s="7">
        <f>SUM(C386:C387)</f>
        <v>0</v>
      </c>
      <c r="D385" s="9" t="e">
        <f t="shared" si="10"/>
        <v>#DIV/0!</v>
      </c>
      <c r="E385" s="7" t="s">
        <v>48</v>
      </c>
      <c r="F385" s="7"/>
      <c r="G385" s="7"/>
      <c r="H385" s="9" t="e">
        <f t="shared" si="11"/>
        <v>#DIV/0!</v>
      </c>
    </row>
    <row r="386" spans="1:8" ht="19.5" customHeight="1">
      <c r="A386" s="7" t="s">
        <v>572</v>
      </c>
      <c r="B386" s="7"/>
      <c r="C386" s="7"/>
      <c r="D386" s="9" t="e">
        <f t="shared" si="10"/>
        <v>#DIV/0!</v>
      </c>
      <c r="E386" s="7" t="s">
        <v>573</v>
      </c>
      <c r="F386" s="7"/>
      <c r="G386" s="7"/>
      <c r="H386" s="9" t="e">
        <f t="shared" si="11"/>
        <v>#DIV/0!</v>
      </c>
    </row>
    <row r="387" spans="1:8" ht="19.5" customHeight="1">
      <c r="A387" s="7" t="s">
        <v>574</v>
      </c>
      <c r="B387" s="7"/>
      <c r="C387" s="7"/>
      <c r="D387" s="9" t="e">
        <f t="shared" si="10"/>
        <v>#DIV/0!</v>
      </c>
      <c r="E387" s="7" t="s">
        <v>575</v>
      </c>
      <c r="F387" s="7">
        <v>10</v>
      </c>
      <c r="G387" s="7">
        <v>9</v>
      </c>
      <c r="H387" s="9">
        <f t="shared" si="11"/>
        <v>-9.999999999999998</v>
      </c>
    </row>
    <row r="388" spans="1:8" ht="19.5" customHeight="1">
      <c r="A388" s="7" t="s">
        <v>576</v>
      </c>
      <c r="B388" s="7">
        <f>SUM(B389:B390)</f>
        <v>0</v>
      </c>
      <c r="C388" s="7">
        <f>SUM(C389:C390)</f>
        <v>0</v>
      </c>
      <c r="D388" s="9" t="e">
        <f t="shared" si="10"/>
        <v>#DIV/0!</v>
      </c>
      <c r="E388" s="7" t="s">
        <v>15</v>
      </c>
      <c r="F388" s="7"/>
      <c r="G388" s="7"/>
      <c r="H388" s="9" t="e">
        <f t="shared" si="11"/>
        <v>#DIV/0!</v>
      </c>
    </row>
    <row r="389" spans="1:8" ht="19.5" customHeight="1">
      <c r="A389" s="7" t="s">
        <v>577</v>
      </c>
      <c r="B389" s="7"/>
      <c r="C389" s="7"/>
      <c r="D389" s="9" t="e">
        <f t="shared" si="10"/>
        <v>#DIV/0!</v>
      </c>
      <c r="E389" s="7" t="s">
        <v>578</v>
      </c>
      <c r="F389" s="7"/>
      <c r="G389" s="7"/>
      <c r="H389" s="9" t="e">
        <f t="shared" si="11"/>
        <v>#DIV/0!</v>
      </c>
    </row>
    <row r="390" spans="1:8" ht="19.5" customHeight="1">
      <c r="A390" s="7" t="s">
        <v>579</v>
      </c>
      <c r="B390" s="7"/>
      <c r="C390" s="7"/>
      <c r="D390" s="9" t="e">
        <f aca="true" t="shared" si="12" ref="D390:D453">(C390/B390-1)*100</f>
        <v>#DIV/0!</v>
      </c>
      <c r="E390" s="7" t="s">
        <v>580</v>
      </c>
      <c r="F390" s="7">
        <f>SUM(F391:F395)</f>
        <v>0</v>
      </c>
      <c r="G390" s="7">
        <f>SUM(G391:G395)</f>
        <v>0</v>
      </c>
      <c r="H390" s="9" t="e">
        <f aca="true" t="shared" si="13" ref="H390:H453">(G390/F390-1)*100</f>
        <v>#DIV/0!</v>
      </c>
    </row>
    <row r="391" spans="1:8" ht="19.5" customHeight="1">
      <c r="A391" s="7" t="s">
        <v>581</v>
      </c>
      <c r="B391" s="7">
        <v>0</v>
      </c>
      <c r="C391" s="7">
        <v>0</v>
      </c>
      <c r="D391" s="9" t="e">
        <f t="shared" si="12"/>
        <v>#DIV/0!</v>
      </c>
      <c r="E391" s="7" t="s">
        <v>582</v>
      </c>
      <c r="F391" s="7"/>
      <c r="G391" s="7"/>
      <c r="H391" s="9" t="e">
        <f t="shared" si="13"/>
        <v>#DIV/0!</v>
      </c>
    </row>
    <row r="392" spans="1:8" ht="19.5" customHeight="1">
      <c r="A392" s="7" t="s">
        <v>583</v>
      </c>
      <c r="B392" s="7">
        <v>64</v>
      </c>
      <c r="C392" s="7">
        <v>73</v>
      </c>
      <c r="D392" s="9">
        <f t="shared" si="12"/>
        <v>14.0625</v>
      </c>
      <c r="E392" s="7" t="s">
        <v>584</v>
      </c>
      <c r="F392" s="7"/>
      <c r="G392" s="7"/>
      <c r="H392" s="9" t="e">
        <f t="shared" si="13"/>
        <v>#DIV/0!</v>
      </c>
    </row>
    <row r="393" spans="1:8" ht="19.5" customHeight="1">
      <c r="A393" s="7" t="s">
        <v>585</v>
      </c>
      <c r="B393" s="7">
        <f>SUM(B394:B398)</f>
        <v>589</v>
      </c>
      <c r="C393" s="7">
        <f>SUM(C394:C398)</f>
        <v>627</v>
      </c>
      <c r="D393" s="9">
        <f t="shared" si="12"/>
        <v>6.451612903225801</v>
      </c>
      <c r="E393" s="7" t="s">
        <v>586</v>
      </c>
      <c r="F393" s="7"/>
      <c r="G393" s="7"/>
      <c r="H393" s="9" t="e">
        <f t="shared" si="13"/>
        <v>#DIV/0!</v>
      </c>
    </row>
    <row r="394" spans="1:8" ht="19.5" customHeight="1">
      <c r="A394" s="7" t="s">
        <v>587</v>
      </c>
      <c r="B394" s="7">
        <v>519</v>
      </c>
      <c r="C394" s="7">
        <v>557</v>
      </c>
      <c r="D394" s="9">
        <f t="shared" si="12"/>
        <v>7.321772639691715</v>
      </c>
      <c r="E394" s="7" t="s">
        <v>588</v>
      </c>
      <c r="F394" s="7"/>
      <c r="G394" s="7"/>
      <c r="H394" s="9" t="e">
        <f t="shared" si="13"/>
        <v>#DIV/0!</v>
      </c>
    </row>
    <row r="395" spans="1:8" ht="19.5" customHeight="1">
      <c r="A395" s="7" t="s">
        <v>589</v>
      </c>
      <c r="B395" s="7">
        <v>60</v>
      </c>
      <c r="C395" s="7">
        <v>60</v>
      </c>
      <c r="D395" s="9">
        <f t="shared" si="12"/>
        <v>0</v>
      </c>
      <c r="E395" s="7" t="s">
        <v>590</v>
      </c>
      <c r="F395" s="7"/>
      <c r="G395" s="7"/>
      <c r="H395" s="9" t="e">
        <f t="shared" si="13"/>
        <v>#DIV/0!</v>
      </c>
    </row>
    <row r="396" spans="1:8" ht="19.5" customHeight="1">
      <c r="A396" s="7" t="s">
        <v>591</v>
      </c>
      <c r="B396" s="7">
        <v>10</v>
      </c>
      <c r="C396" s="7"/>
      <c r="D396" s="9">
        <f t="shared" si="12"/>
        <v>-100</v>
      </c>
      <c r="E396" s="7" t="s">
        <v>592</v>
      </c>
      <c r="F396" s="7">
        <v>0</v>
      </c>
      <c r="G396" s="7">
        <v>0</v>
      </c>
      <c r="H396" s="9" t="e">
        <f t="shared" si="13"/>
        <v>#DIV/0!</v>
      </c>
    </row>
    <row r="397" spans="1:8" ht="19.5" customHeight="1">
      <c r="A397" s="7" t="s">
        <v>593</v>
      </c>
      <c r="B397" s="7"/>
      <c r="C397" s="7"/>
      <c r="D397" s="9" t="e">
        <f t="shared" si="12"/>
        <v>#DIV/0!</v>
      </c>
      <c r="E397" s="7" t="s">
        <v>594</v>
      </c>
      <c r="F397" s="7">
        <f>SUM(F398,B410,B411,B414:B416)</f>
        <v>34256</v>
      </c>
      <c r="G397" s="7">
        <f>SUM(G398,C410,C411,C414:C416)</f>
        <v>26645</v>
      </c>
      <c r="H397" s="9">
        <f t="shared" si="13"/>
        <v>-22.218005604857538</v>
      </c>
    </row>
    <row r="398" spans="1:8" ht="19.5" customHeight="1">
      <c r="A398" s="7" t="s">
        <v>595</v>
      </c>
      <c r="B398" s="7"/>
      <c r="C398" s="7">
        <v>10</v>
      </c>
      <c r="D398" s="9" t="e">
        <f t="shared" si="12"/>
        <v>#DIV/0!</v>
      </c>
      <c r="E398" s="7" t="s">
        <v>596</v>
      </c>
      <c r="F398" s="7">
        <f>SUM(F399:F409)</f>
        <v>6310</v>
      </c>
      <c r="G398" s="7">
        <f>SUM(G399:G409)</f>
        <v>6702</v>
      </c>
      <c r="H398" s="9">
        <f t="shared" si="13"/>
        <v>6.212361331220295</v>
      </c>
    </row>
    <row r="399" spans="1:8" ht="19.5" customHeight="1">
      <c r="A399" s="7" t="s">
        <v>597</v>
      </c>
      <c r="B399" s="7">
        <v>544</v>
      </c>
      <c r="C399" s="7">
        <v>0</v>
      </c>
      <c r="D399" s="9">
        <f t="shared" si="12"/>
        <v>-100</v>
      </c>
      <c r="E399" s="7" t="s">
        <v>598</v>
      </c>
      <c r="F399" s="7">
        <v>489</v>
      </c>
      <c r="G399" s="7">
        <v>517</v>
      </c>
      <c r="H399" s="9">
        <f t="shared" si="13"/>
        <v>5.725971370143146</v>
      </c>
    </row>
    <row r="400" spans="1:8" ht="19.5" customHeight="1">
      <c r="A400" s="7" t="s">
        <v>599</v>
      </c>
      <c r="B400" s="7">
        <v>0</v>
      </c>
      <c r="C400" s="7">
        <v>0</v>
      </c>
      <c r="D400" s="9" t="e">
        <f t="shared" si="12"/>
        <v>#DIV/0!</v>
      </c>
      <c r="E400" s="7" t="s">
        <v>600</v>
      </c>
      <c r="F400" s="7">
        <v>155</v>
      </c>
      <c r="G400" s="7">
        <v>192</v>
      </c>
      <c r="H400" s="9">
        <f t="shared" si="13"/>
        <v>23.870967741935488</v>
      </c>
    </row>
    <row r="401" spans="1:8" ht="19.5" customHeight="1">
      <c r="A401" s="7" t="s">
        <v>601</v>
      </c>
      <c r="B401" s="7">
        <f>SUM(B402:B409,F383:F389)</f>
        <v>10</v>
      </c>
      <c r="C401" s="7">
        <f>SUM(C402:C409,G383:G389)</f>
        <v>9</v>
      </c>
      <c r="D401" s="9">
        <f t="shared" si="12"/>
        <v>-9.999999999999998</v>
      </c>
      <c r="E401" s="7" t="s">
        <v>602</v>
      </c>
      <c r="F401" s="7">
        <v>292</v>
      </c>
      <c r="G401" s="7"/>
      <c r="H401" s="9">
        <f t="shared" si="13"/>
        <v>-100</v>
      </c>
    </row>
    <row r="402" spans="1:8" ht="19.5" customHeight="1">
      <c r="A402" s="7" t="s">
        <v>8</v>
      </c>
      <c r="B402" s="7"/>
      <c r="C402" s="7"/>
      <c r="D402" s="9" t="e">
        <f t="shared" si="12"/>
        <v>#DIV/0!</v>
      </c>
      <c r="E402" s="7" t="s">
        <v>603</v>
      </c>
      <c r="F402" s="7">
        <v>914</v>
      </c>
      <c r="G402" s="7">
        <v>3896</v>
      </c>
      <c r="H402" s="9">
        <f t="shared" si="13"/>
        <v>326.2582056892779</v>
      </c>
    </row>
    <row r="403" spans="1:8" ht="19.5" customHeight="1">
      <c r="A403" s="7" t="s">
        <v>10</v>
      </c>
      <c r="B403" s="7"/>
      <c r="C403" s="7"/>
      <c r="D403" s="9" t="e">
        <f t="shared" si="12"/>
        <v>#DIV/0!</v>
      </c>
      <c r="E403" s="7" t="s">
        <v>604</v>
      </c>
      <c r="F403" s="7">
        <v>113</v>
      </c>
      <c r="G403" s="7">
        <v>121</v>
      </c>
      <c r="H403" s="9">
        <f t="shared" si="13"/>
        <v>7.079646017699126</v>
      </c>
    </row>
    <row r="404" spans="1:8" ht="19.5" customHeight="1">
      <c r="A404" s="7" t="s">
        <v>12</v>
      </c>
      <c r="B404" s="7"/>
      <c r="C404" s="7"/>
      <c r="D404" s="9" t="e">
        <f t="shared" si="12"/>
        <v>#DIV/0!</v>
      </c>
      <c r="E404" s="7" t="s">
        <v>605</v>
      </c>
      <c r="F404" s="7">
        <v>402</v>
      </c>
      <c r="G404" s="7">
        <v>439</v>
      </c>
      <c r="H404" s="9">
        <f t="shared" si="13"/>
        <v>9.203980099502495</v>
      </c>
    </row>
    <row r="405" spans="1:8" ht="19.5" customHeight="1">
      <c r="A405" s="7" t="s">
        <v>606</v>
      </c>
      <c r="B405" s="7"/>
      <c r="C405" s="7"/>
      <c r="D405" s="9" t="e">
        <f t="shared" si="12"/>
        <v>#DIV/0!</v>
      </c>
      <c r="E405" s="7" t="s">
        <v>607</v>
      </c>
      <c r="F405" s="7">
        <v>236</v>
      </c>
      <c r="G405" s="7">
        <v>226</v>
      </c>
      <c r="H405" s="9">
        <f t="shared" si="13"/>
        <v>-4.23728813559322</v>
      </c>
    </row>
    <row r="406" spans="1:8" ht="19.5" customHeight="1">
      <c r="A406" s="7" t="s">
        <v>608</v>
      </c>
      <c r="B406" s="7"/>
      <c r="C406" s="7"/>
      <c r="D406" s="9" t="e">
        <f t="shared" si="12"/>
        <v>#DIV/0!</v>
      </c>
      <c r="E406" s="7" t="s">
        <v>609</v>
      </c>
      <c r="F406" s="7"/>
      <c r="G406" s="7"/>
      <c r="H406" s="9" t="e">
        <f t="shared" si="13"/>
        <v>#DIV/0!</v>
      </c>
    </row>
    <row r="407" spans="1:8" ht="19.5" customHeight="1">
      <c r="A407" s="7" t="s">
        <v>610</v>
      </c>
      <c r="B407" s="7"/>
      <c r="C407" s="7"/>
      <c r="D407" s="9" t="e">
        <f t="shared" si="12"/>
        <v>#DIV/0!</v>
      </c>
      <c r="E407" s="7" t="s">
        <v>611</v>
      </c>
      <c r="F407" s="7">
        <v>10</v>
      </c>
      <c r="G407" s="7">
        <v>62</v>
      </c>
      <c r="H407" s="9">
        <f t="shared" si="13"/>
        <v>520</v>
      </c>
    </row>
    <row r="408" spans="1:8" ht="19.5" customHeight="1">
      <c r="A408" s="7" t="s">
        <v>612</v>
      </c>
      <c r="B408" s="7"/>
      <c r="C408" s="7"/>
      <c r="D408" s="9" t="e">
        <f t="shared" si="12"/>
        <v>#DIV/0!</v>
      </c>
      <c r="E408" s="7" t="s">
        <v>613</v>
      </c>
      <c r="F408" s="7"/>
      <c r="G408" s="7"/>
      <c r="H408" s="9" t="e">
        <f t="shared" si="13"/>
        <v>#DIV/0!</v>
      </c>
    </row>
    <row r="409" spans="1:8" ht="19.5" customHeight="1">
      <c r="A409" s="7" t="s">
        <v>614</v>
      </c>
      <c r="B409" s="7"/>
      <c r="C409" s="7"/>
      <c r="D409" s="9" t="e">
        <f t="shared" si="12"/>
        <v>#DIV/0!</v>
      </c>
      <c r="E409" s="7" t="s">
        <v>615</v>
      </c>
      <c r="F409" s="7">
        <v>3699</v>
      </c>
      <c r="G409" s="7">
        <v>1249</v>
      </c>
      <c r="H409" s="9">
        <f t="shared" si="13"/>
        <v>-66.23411732900783</v>
      </c>
    </row>
    <row r="410" spans="1:8" ht="19.5" customHeight="1">
      <c r="A410" s="7" t="s">
        <v>616</v>
      </c>
      <c r="B410" s="7">
        <v>2141</v>
      </c>
      <c r="C410" s="7">
        <v>1332</v>
      </c>
      <c r="D410" s="9">
        <f t="shared" si="12"/>
        <v>-37.78608127043438</v>
      </c>
      <c r="E410" s="7" t="s">
        <v>617</v>
      </c>
      <c r="F410" s="7">
        <v>20</v>
      </c>
      <c r="G410" s="7">
        <v>397</v>
      </c>
      <c r="H410" s="9">
        <f t="shared" si="13"/>
        <v>1885.0000000000002</v>
      </c>
    </row>
    <row r="411" spans="1:8" ht="19.5" customHeight="1">
      <c r="A411" s="7" t="s">
        <v>618</v>
      </c>
      <c r="B411" s="7">
        <f>SUM(B412:B413)</f>
        <v>16894</v>
      </c>
      <c r="C411" s="7">
        <f>SUM(C412:C413)</f>
        <v>9986</v>
      </c>
      <c r="D411" s="9">
        <f t="shared" si="12"/>
        <v>-40.890256895939395</v>
      </c>
      <c r="E411" s="7" t="s">
        <v>619</v>
      </c>
      <c r="F411" s="7"/>
      <c r="G411" s="7"/>
      <c r="H411" s="9" t="e">
        <f t="shared" si="13"/>
        <v>#DIV/0!</v>
      </c>
    </row>
    <row r="412" spans="1:8" ht="19.5" customHeight="1">
      <c r="A412" s="7" t="s">
        <v>620</v>
      </c>
      <c r="B412" s="7"/>
      <c r="C412" s="7"/>
      <c r="D412" s="9" t="e">
        <f t="shared" si="12"/>
        <v>#DIV/0!</v>
      </c>
      <c r="E412" s="7" t="s">
        <v>621</v>
      </c>
      <c r="F412" s="7"/>
      <c r="G412" s="7"/>
      <c r="H412" s="9" t="e">
        <f t="shared" si="13"/>
        <v>#DIV/0!</v>
      </c>
    </row>
    <row r="413" spans="1:8" ht="19.5" customHeight="1">
      <c r="A413" s="7" t="s">
        <v>622</v>
      </c>
      <c r="B413" s="7">
        <v>16894</v>
      </c>
      <c r="C413" s="7">
        <v>9986</v>
      </c>
      <c r="D413" s="9">
        <f t="shared" si="12"/>
        <v>-40.890256895939395</v>
      </c>
      <c r="E413" s="7" t="s">
        <v>623</v>
      </c>
      <c r="F413" s="7">
        <v>16</v>
      </c>
      <c r="G413" s="7">
        <v>18</v>
      </c>
      <c r="H413" s="9">
        <f t="shared" si="13"/>
        <v>12.5</v>
      </c>
    </row>
    <row r="414" spans="1:8" ht="19.5" customHeight="1">
      <c r="A414" s="7" t="s">
        <v>624</v>
      </c>
      <c r="B414" s="7">
        <v>7911</v>
      </c>
      <c r="C414" s="7">
        <v>8125</v>
      </c>
      <c r="D414" s="9">
        <f t="shared" si="12"/>
        <v>2.7050941726709743</v>
      </c>
      <c r="E414" s="7" t="s">
        <v>625</v>
      </c>
      <c r="F414" s="7"/>
      <c r="G414" s="7"/>
      <c r="H414" s="9" t="e">
        <f t="shared" si="13"/>
        <v>#DIV/0!</v>
      </c>
    </row>
    <row r="415" spans="1:8" ht="19.5" customHeight="1">
      <c r="A415" s="7" t="s">
        <v>626</v>
      </c>
      <c r="B415" s="7">
        <v>0</v>
      </c>
      <c r="C415" s="7">
        <v>0</v>
      </c>
      <c r="D415" s="9" t="e">
        <f t="shared" si="12"/>
        <v>#DIV/0!</v>
      </c>
      <c r="E415" s="7" t="s">
        <v>627</v>
      </c>
      <c r="F415" s="7"/>
      <c r="G415" s="7"/>
      <c r="H415" s="9" t="e">
        <f t="shared" si="13"/>
        <v>#DIV/0!</v>
      </c>
    </row>
    <row r="416" spans="1:8" ht="19.5" customHeight="1">
      <c r="A416" s="7" t="s">
        <v>628</v>
      </c>
      <c r="B416" s="7">
        <v>1000</v>
      </c>
      <c r="C416" s="7">
        <v>500</v>
      </c>
      <c r="D416" s="9">
        <f t="shared" si="12"/>
        <v>-50</v>
      </c>
      <c r="E416" s="7" t="s">
        <v>629</v>
      </c>
      <c r="F416" s="7"/>
      <c r="G416" s="7"/>
      <c r="H416" s="9" t="e">
        <f t="shared" si="13"/>
        <v>#DIV/0!</v>
      </c>
    </row>
    <row r="417" spans="1:8" ht="19.5" customHeight="1">
      <c r="A417" s="7" t="s">
        <v>630</v>
      </c>
      <c r="B417" s="7">
        <f>SUM(B418,F420,B449,F449,F460,B471,B477,B484,B488,F465)</f>
        <v>9606</v>
      </c>
      <c r="C417" s="7">
        <f>SUM(C418,G420,C449,G449,G460,C471,C477,C484,C488,G465)</f>
        <v>19240</v>
      </c>
      <c r="D417" s="9">
        <f t="shared" si="12"/>
        <v>100.29148448886112</v>
      </c>
      <c r="E417" s="7" t="s">
        <v>631</v>
      </c>
      <c r="F417" s="7"/>
      <c r="G417" s="7"/>
      <c r="H417" s="9" t="e">
        <f t="shared" si="13"/>
        <v>#DIV/0!</v>
      </c>
    </row>
    <row r="418" spans="1:8" ht="19.5" customHeight="1">
      <c r="A418" s="7" t="s">
        <v>632</v>
      </c>
      <c r="B418" s="7">
        <f>SUM(B419:B436,F410:F419)</f>
        <v>4066</v>
      </c>
      <c r="C418" s="7">
        <f>SUM(C419:C436,G410:G419)</f>
        <v>4889</v>
      </c>
      <c r="D418" s="9">
        <f t="shared" si="12"/>
        <v>20.24102311854403</v>
      </c>
      <c r="E418" s="7" t="s">
        <v>633</v>
      </c>
      <c r="F418" s="7"/>
      <c r="G418" s="7"/>
      <c r="H418" s="9" t="e">
        <f t="shared" si="13"/>
        <v>#DIV/0!</v>
      </c>
    </row>
    <row r="419" spans="1:8" ht="19.5" customHeight="1">
      <c r="A419" s="7" t="s">
        <v>598</v>
      </c>
      <c r="B419" s="7">
        <v>946</v>
      </c>
      <c r="C419" s="7">
        <v>1011</v>
      </c>
      <c r="D419" s="9">
        <f t="shared" si="12"/>
        <v>6.871035940803383</v>
      </c>
      <c r="E419" s="7" t="s">
        <v>634</v>
      </c>
      <c r="F419" s="7">
        <v>74</v>
      </c>
      <c r="G419" s="7">
        <v>73</v>
      </c>
      <c r="H419" s="9">
        <f t="shared" si="13"/>
        <v>-1.3513513513513487</v>
      </c>
    </row>
    <row r="420" spans="1:8" ht="19.5" customHeight="1">
      <c r="A420" s="7" t="s">
        <v>600</v>
      </c>
      <c r="B420" s="7">
        <v>250</v>
      </c>
      <c r="C420" s="7">
        <v>579</v>
      </c>
      <c r="D420" s="9">
        <f t="shared" si="12"/>
        <v>131.6</v>
      </c>
      <c r="E420" s="7" t="s">
        <v>635</v>
      </c>
      <c r="F420" s="7">
        <f>SUM(F421:F436,B437:B448)</f>
        <v>633</v>
      </c>
      <c r="G420" s="7">
        <f>SUM(G421:G436,C437:C448)</f>
        <v>771</v>
      </c>
      <c r="H420" s="9">
        <f t="shared" si="13"/>
        <v>21.800947867298582</v>
      </c>
    </row>
    <row r="421" spans="1:8" ht="19.5" customHeight="1">
      <c r="A421" s="7" t="s">
        <v>602</v>
      </c>
      <c r="B421" s="7"/>
      <c r="C421" s="7"/>
      <c r="D421" s="9" t="e">
        <f t="shared" si="12"/>
        <v>#DIV/0!</v>
      </c>
      <c r="E421" s="7" t="s">
        <v>598</v>
      </c>
      <c r="F421" s="7">
        <v>142</v>
      </c>
      <c r="G421" s="7">
        <v>152</v>
      </c>
      <c r="H421" s="9">
        <f t="shared" si="13"/>
        <v>7.042253521126751</v>
      </c>
    </row>
    <row r="422" spans="1:8" ht="19.5" customHeight="1">
      <c r="A422" s="7" t="s">
        <v>636</v>
      </c>
      <c r="B422" s="7">
        <v>854</v>
      </c>
      <c r="C422" s="7">
        <v>933</v>
      </c>
      <c r="D422" s="9">
        <f t="shared" si="12"/>
        <v>9.250585480093676</v>
      </c>
      <c r="E422" s="7" t="s">
        <v>600</v>
      </c>
      <c r="F422" s="7">
        <v>32</v>
      </c>
      <c r="G422" s="7">
        <v>44</v>
      </c>
      <c r="H422" s="9">
        <f t="shared" si="13"/>
        <v>37.5</v>
      </c>
    </row>
    <row r="423" spans="1:8" ht="19.5" customHeight="1">
      <c r="A423" s="7" t="s">
        <v>637</v>
      </c>
      <c r="B423" s="7"/>
      <c r="C423" s="7"/>
      <c r="D423" s="9" t="e">
        <f t="shared" si="12"/>
        <v>#DIV/0!</v>
      </c>
      <c r="E423" s="7" t="s">
        <v>602</v>
      </c>
      <c r="F423" s="7"/>
      <c r="G423" s="7"/>
      <c r="H423" s="9" t="e">
        <f t="shared" si="13"/>
        <v>#DIV/0!</v>
      </c>
    </row>
    <row r="424" spans="1:8" ht="19.5" customHeight="1">
      <c r="A424" s="7" t="s">
        <v>638</v>
      </c>
      <c r="B424" s="7">
        <v>114</v>
      </c>
      <c r="C424" s="7">
        <v>243</v>
      </c>
      <c r="D424" s="9">
        <f t="shared" si="12"/>
        <v>113.15789473684212</v>
      </c>
      <c r="E424" s="7" t="s">
        <v>639</v>
      </c>
      <c r="F424" s="7"/>
      <c r="G424" s="7"/>
      <c r="H424" s="9" t="e">
        <f t="shared" si="13"/>
        <v>#DIV/0!</v>
      </c>
    </row>
    <row r="425" spans="1:8" ht="19.5" customHeight="1">
      <c r="A425" s="7" t="s">
        <v>640</v>
      </c>
      <c r="B425" s="7">
        <v>8</v>
      </c>
      <c r="C425" s="7">
        <v>8</v>
      </c>
      <c r="D425" s="9">
        <f t="shared" si="12"/>
        <v>0</v>
      </c>
      <c r="E425" s="7" t="s">
        <v>641</v>
      </c>
      <c r="F425" s="7">
        <v>100</v>
      </c>
      <c r="G425" s="7">
        <v>98</v>
      </c>
      <c r="H425" s="9">
        <f t="shared" si="13"/>
        <v>-2.0000000000000018</v>
      </c>
    </row>
    <row r="426" spans="1:8" ht="19.5" customHeight="1">
      <c r="A426" s="7" t="s">
        <v>642</v>
      </c>
      <c r="B426" s="7">
        <v>243</v>
      </c>
      <c r="C426" s="7">
        <v>85</v>
      </c>
      <c r="D426" s="9">
        <f t="shared" si="12"/>
        <v>-65.02057613168724</v>
      </c>
      <c r="E426" s="7" t="s">
        <v>643</v>
      </c>
      <c r="F426" s="7">
        <v>75</v>
      </c>
      <c r="G426" s="7">
        <v>86</v>
      </c>
      <c r="H426" s="9">
        <f t="shared" si="13"/>
        <v>14.666666666666671</v>
      </c>
    </row>
    <row r="427" spans="1:8" ht="19.5" customHeight="1">
      <c r="A427" s="7" t="s">
        <v>644</v>
      </c>
      <c r="B427" s="7">
        <v>28</v>
      </c>
      <c r="C427" s="7">
        <v>29</v>
      </c>
      <c r="D427" s="9">
        <f t="shared" si="12"/>
        <v>3.571428571428581</v>
      </c>
      <c r="E427" s="7" t="s">
        <v>645</v>
      </c>
      <c r="F427" s="7"/>
      <c r="G427" s="7">
        <v>44</v>
      </c>
      <c r="H427" s="9" t="e">
        <f t="shared" si="13"/>
        <v>#DIV/0!</v>
      </c>
    </row>
    <row r="428" spans="1:8" ht="19.5" customHeight="1">
      <c r="A428" s="7" t="s">
        <v>646</v>
      </c>
      <c r="B428" s="7">
        <v>13</v>
      </c>
      <c r="C428" s="7">
        <v>13</v>
      </c>
      <c r="D428" s="9">
        <f t="shared" si="12"/>
        <v>0</v>
      </c>
      <c r="E428" s="7" t="s">
        <v>647</v>
      </c>
      <c r="F428" s="7"/>
      <c r="G428" s="7"/>
      <c r="H428" s="9" t="e">
        <f t="shared" si="13"/>
        <v>#DIV/0!</v>
      </c>
    </row>
    <row r="429" spans="1:8" ht="19.5" customHeight="1">
      <c r="A429" s="7" t="s">
        <v>648</v>
      </c>
      <c r="B429" s="7"/>
      <c r="C429" s="7"/>
      <c r="D429" s="9" t="e">
        <f t="shared" si="12"/>
        <v>#DIV/0!</v>
      </c>
      <c r="E429" s="7" t="s">
        <v>649</v>
      </c>
      <c r="F429" s="7"/>
      <c r="G429" s="7"/>
      <c r="H429" s="9" t="e">
        <f t="shared" si="13"/>
        <v>#DIV/0!</v>
      </c>
    </row>
    <row r="430" spans="1:8" ht="19.5" customHeight="1">
      <c r="A430" s="7" t="s">
        <v>650</v>
      </c>
      <c r="B430" s="7"/>
      <c r="C430" s="7"/>
      <c r="D430" s="9" t="e">
        <f t="shared" si="12"/>
        <v>#DIV/0!</v>
      </c>
      <c r="E430" s="7" t="s">
        <v>651</v>
      </c>
      <c r="F430" s="7"/>
      <c r="G430" s="7"/>
      <c r="H430" s="9" t="e">
        <f t="shared" si="13"/>
        <v>#DIV/0!</v>
      </c>
    </row>
    <row r="431" spans="1:8" ht="19.5" customHeight="1">
      <c r="A431" s="7" t="s">
        <v>652</v>
      </c>
      <c r="B431" s="7"/>
      <c r="C431" s="7"/>
      <c r="D431" s="9" t="e">
        <f t="shared" si="12"/>
        <v>#DIV/0!</v>
      </c>
      <c r="E431" s="7" t="s">
        <v>653</v>
      </c>
      <c r="F431" s="7">
        <v>3</v>
      </c>
      <c r="G431" s="7">
        <v>3</v>
      </c>
      <c r="H431" s="9">
        <f t="shared" si="13"/>
        <v>0</v>
      </c>
    </row>
    <row r="432" spans="1:8" ht="19.5" customHeight="1">
      <c r="A432" s="7" t="s">
        <v>654</v>
      </c>
      <c r="B432" s="7"/>
      <c r="C432" s="7"/>
      <c r="D432" s="9" t="e">
        <f t="shared" si="12"/>
        <v>#DIV/0!</v>
      </c>
      <c r="E432" s="7" t="s">
        <v>655</v>
      </c>
      <c r="F432" s="7">
        <v>35</v>
      </c>
      <c r="G432" s="7">
        <v>38</v>
      </c>
      <c r="H432" s="9">
        <f t="shared" si="13"/>
        <v>8.571428571428562</v>
      </c>
    </row>
    <row r="433" spans="1:8" ht="19.5" customHeight="1">
      <c r="A433" s="7" t="s">
        <v>656</v>
      </c>
      <c r="B433" s="7"/>
      <c r="C433" s="7"/>
      <c r="D433" s="9" t="e">
        <f t="shared" si="12"/>
        <v>#DIV/0!</v>
      </c>
      <c r="E433" s="7" t="s">
        <v>657</v>
      </c>
      <c r="F433" s="7">
        <v>145</v>
      </c>
      <c r="G433" s="7">
        <v>155</v>
      </c>
      <c r="H433" s="9">
        <f t="shared" si="13"/>
        <v>6.896551724137923</v>
      </c>
    </row>
    <row r="434" spans="1:8" ht="19.5" customHeight="1">
      <c r="A434" s="7" t="s">
        <v>658</v>
      </c>
      <c r="B434" s="7"/>
      <c r="C434" s="7"/>
      <c r="D434" s="9" t="e">
        <f t="shared" si="12"/>
        <v>#DIV/0!</v>
      </c>
      <c r="E434" s="7" t="s">
        <v>659</v>
      </c>
      <c r="F434" s="7"/>
      <c r="G434" s="7">
        <v>32</v>
      </c>
      <c r="H434" s="9" t="e">
        <f t="shared" si="13"/>
        <v>#DIV/0!</v>
      </c>
    </row>
    <row r="435" spans="1:8" ht="19.5" customHeight="1">
      <c r="A435" s="7" t="s">
        <v>660</v>
      </c>
      <c r="B435" s="7">
        <v>1500</v>
      </c>
      <c r="C435" s="7">
        <v>1500</v>
      </c>
      <c r="D435" s="9">
        <f t="shared" si="12"/>
        <v>0</v>
      </c>
      <c r="E435" s="7" t="s">
        <v>661</v>
      </c>
      <c r="F435" s="7"/>
      <c r="G435" s="7"/>
      <c r="H435" s="9" t="e">
        <f t="shared" si="13"/>
        <v>#DIV/0!</v>
      </c>
    </row>
    <row r="436" spans="1:8" ht="19.5" customHeight="1">
      <c r="A436" s="7" t="s">
        <v>662</v>
      </c>
      <c r="B436" s="7"/>
      <c r="C436" s="7"/>
      <c r="D436" s="9" t="e">
        <f t="shared" si="12"/>
        <v>#DIV/0!</v>
      </c>
      <c r="E436" s="7" t="s">
        <v>663</v>
      </c>
      <c r="F436" s="7"/>
      <c r="G436" s="7"/>
      <c r="H436" s="9" t="e">
        <f t="shared" si="13"/>
        <v>#DIV/0!</v>
      </c>
    </row>
    <row r="437" spans="1:8" ht="19.5" customHeight="1">
      <c r="A437" s="7" t="s">
        <v>664</v>
      </c>
      <c r="B437" s="7">
        <v>42</v>
      </c>
      <c r="C437" s="7">
        <v>55</v>
      </c>
      <c r="D437" s="9">
        <f t="shared" si="12"/>
        <v>30.952380952380953</v>
      </c>
      <c r="E437" s="7" t="s">
        <v>665</v>
      </c>
      <c r="F437" s="7">
        <v>80</v>
      </c>
      <c r="G437" s="7">
        <v>282</v>
      </c>
      <c r="H437" s="9">
        <f t="shared" si="13"/>
        <v>252.5</v>
      </c>
    </row>
    <row r="438" spans="1:8" ht="19.5" customHeight="1">
      <c r="A438" s="7" t="s">
        <v>666</v>
      </c>
      <c r="B438" s="7"/>
      <c r="C438" s="7"/>
      <c r="D438" s="9" t="e">
        <f t="shared" si="12"/>
        <v>#DIV/0!</v>
      </c>
      <c r="E438" s="7" t="s">
        <v>667</v>
      </c>
      <c r="F438" s="7">
        <v>17</v>
      </c>
      <c r="G438" s="7">
        <v>150</v>
      </c>
      <c r="H438" s="9">
        <f t="shared" si="13"/>
        <v>782.3529411764706</v>
      </c>
    </row>
    <row r="439" spans="1:8" ht="19.5" customHeight="1">
      <c r="A439" s="7" t="s">
        <v>668</v>
      </c>
      <c r="B439" s="7"/>
      <c r="C439" s="7"/>
      <c r="D439" s="9" t="e">
        <f t="shared" si="12"/>
        <v>#DIV/0!</v>
      </c>
      <c r="E439" s="7" t="s">
        <v>669</v>
      </c>
      <c r="F439" s="7">
        <v>10</v>
      </c>
      <c r="G439" s="7">
        <v>32</v>
      </c>
      <c r="H439" s="9">
        <f t="shared" si="13"/>
        <v>220.00000000000003</v>
      </c>
    </row>
    <row r="440" spans="1:8" ht="19.5" customHeight="1">
      <c r="A440" s="7" t="s">
        <v>670</v>
      </c>
      <c r="B440" s="7"/>
      <c r="C440" s="7"/>
      <c r="D440" s="9" t="e">
        <f t="shared" si="12"/>
        <v>#DIV/0!</v>
      </c>
      <c r="E440" s="7" t="s">
        <v>671</v>
      </c>
      <c r="F440" s="7"/>
      <c r="G440" s="7"/>
      <c r="H440" s="9" t="e">
        <f t="shared" si="13"/>
        <v>#DIV/0!</v>
      </c>
    </row>
    <row r="441" spans="1:8" ht="19.5" customHeight="1">
      <c r="A441" s="7" t="s">
        <v>672</v>
      </c>
      <c r="B441" s="7"/>
      <c r="C441" s="7"/>
      <c r="D441" s="9" t="e">
        <f t="shared" si="12"/>
        <v>#DIV/0!</v>
      </c>
      <c r="E441" s="7" t="s">
        <v>673</v>
      </c>
      <c r="F441" s="7"/>
      <c r="G441" s="7"/>
      <c r="H441" s="9" t="e">
        <f t="shared" si="13"/>
        <v>#DIV/0!</v>
      </c>
    </row>
    <row r="442" spans="1:8" ht="19.5" customHeight="1">
      <c r="A442" s="7" t="s">
        <v>674</v>
      </c>
      <c r="B442" s="7"/>
      <c r="C442" s="7"/>
      <c r="D442" s="9" t="e">
        <f t="shared" si="12"/>
        <v>#DIV/0!</v>
      </c>
      <c r="E442" s="7" t="s">
        <v>675</v>
      </c>
      <c r="F442" s="7"/>
      <c r="G442" s="7">
        <v>10</v>
      </c>
      <c r="H442" s="9" t="e">
        <f t="shared" si="13"/>
        <v>#DIV/0!</v>
      </c>
    </row>
    <row r="443" spans="1:8" ht="19.5" customHeight="1">
      <c r="A443" s="7" t="s">
        <v>676</v>
      </c>
      <c r="B443" s="7"/>
      <c r="C443" s="7"/>
      <c r="D443" s="9" t="e">
        <f t="shared" si="12"/>
        <v>#DIV/0!</v>
      </c>
      <c r="E443" s="7" t="s">
        <v>677</v>
      </c>
      <c r="F443" s="7">
        <v>380</v>
      </c>
      <c r="G443" s="7">
        <v>242</v>
      </c>
      <c r="H443" s="9">
        <f t="shared" si="13"/>
        <v>-36.31578947368421</v>
      </c>
    </row>
    <row r="444" spans="1:8" ht="19.5" customHeight="1">
      <c r="A444" s="7" t="s">
        <v>678</v>
      </c>
      <c r="B444" s="7"/>
      <c r="C444" s="7"/>
      <c r="D444" s="9" t="e">
        <f t="shared" si="12"/>
        <v>#DIV/0!</v>
      </c>
      <c r="E444" s="7" t="s">
        <v>679</v>
      </c>
      <c r="F444" s="7">
        <v>200</v>
      </c>
      <c r="G444" s="7">
        <v>130</v>
      </c>
      <c r="H444" s="9">
        <f t="shared" si="13"/>
        <v>-35</v>
      </c>
    </row>
    <row r="445" spans="1:8" ht="19.5" customHeight="1">
      <c r="A445" s="7" t="s">
        <v>680</v>
      </c>
      <c r="B445" s="7"/>
      <c r="C445" s="7"/>
      <c r="D445" s="9" t="e">
        <f t="shared" si="12"/>
        <v>#DIV/0!</v>
      </c>
      <c r="E445" s="7" t="s">
        <v>670</v>
      </c>
      <c r="F445" s="7"/>
      <c r="G445" s="7"/>
      <c r="H445" s="9" t="e">
        <f t="shared" si="13"/>
        <v>#DIV/0!</v>
      </c>
    </row>
    <row r="446" spans="1:8" ht="19.5" customHeight="1">
      <c r="A446" s="7" t="s">
        <v>681</v>
      </c>
      <c r="B446" s="7"/>
      <c r="C446" s="7"/>
      <c r="D446" s="9" t="e">
        <f t="shared" si="12"/>
        <v>#DIV/0!</v>
      </c>
      <c r="E446" s="7" t="s">
        <v>682</v>
      </c>
      <c r="F446" s="7"/>
      <c r="G446" s="7">
        <v>50</v>
      </c>
      <c r="H446" s="9" t="e">
        <f t="shared" si="13"/>
        <v>#DIV/0!</v>
      </c>
    </row>
    <row r="447" spans="1:8" ht="19.5" customHeight="1">
      <c r="A447" s="7" t="s">
        <v>683</v>
      </c>
      <c r="B447" s="7">
        <v>59</v>
      </c>
      <c r="C447" s="7">
        <v>63</v>
      </c>
      <c r="D447" s="9">
        <f t="shared" si="12"/>
        <v>6.779661016949157</v>
      </c>
      <c r="E447" s="7" t="s">
        <v>684</v>
      </c>
      <c r="F447" s="7">
        <v>10</v>
      </c>
      <c r="G447" s="7">
        <v>606</v>
      </c>
      <c r="H447" s="9">
        <f t="shared" si="13"/>
        <v>5960</v>
      </c>
    </row>
    <row r="448" spans="1:8" ht="19.5" customHeight="1">
      <c r="A448" s="7" t="s">
        <v>685</v>
      </c>
      <c r="B448" s="7"/>
      <c r="C448" s="7">
        <v>1</v>
      </c>
      <c r="D448" s="9" t="e">
        <f t="shared" si="12"/>
        <v>#DIV/0!</v>
      </c>
      <c r="E448" s="7" t="s">
        <v>686</v>
      </c>
      <c r="F448" s="7"/>
      <c r="G448" s="7"/>
      <c r="H448" s="9" t="e">
        <f t="shared" si="13"/>
        <v>#DIV/0!</v>
      </c>
    </row>
    <row r="449" spans="1:8" ht="19.5" customHeight="1">
      <c r="A449" s="7" t="s">
        <v>687</v>
      </c>
      <c r="B449" s="7">
        <f>SUM(B450:B463,F437:F448)</f>
        <v>2388</v>
      </c>
      <c r="C449" s="7">
        <f>SUM(C450:C463,G437:G448)</f>
        <v>3975</v>
      </c>
      <c r="D449" s="9">
        <f t="shared" si="12"/>
        <v>66.4572864321608</v>
      </c>
      <c r="E449" s="7" t="s">
        <v>688</v>
      </c>
      <c r="F449" s="7">
        <f>SUM(F450:F459)</f>
        <v>30</v>
      </c>
      <c r="G449" s="7">
        <f>SUM(G450:G459)</f>
        <v>1026</v>
      </c>
      <c r="H449" s="9">
        <f t="shared" si="13"/>
        <v>3320.0000000000005</v>
      </c>
    </row>
    <row r="450" spans="1:8" ht="19.5" customHeight="1">
      <c r="A450" s="7" t="s">
        <v>598</v>
      </c>
      <c r="B450" s="7">
        <v>340</v>
      </c>
      <c r="C450" s="7">
        <v>335</v>
      </c>
      <c r="D450" s="9">
        <f t="shared" si="12"/>
        <v>-1.4705882352941124</v>
      </c>
      <c r="E450" s="7" t="s">
        <v>598</v>
      </c>
      <c r="F450" s="7">
        <v>30</v>
      </c>
      <c r="G450" s="7"/>
      <c r="H450" s="9">
        <f t="shared" si="13"/>
        <v>-100</v>
      </c>
    </row>
    <row r="451" spans="1:8" ht="19.5" customHeight="1">
      <c r="A451" s="7" t="s">
        <v>600</v>
      </c>
      <c r="B451" s="7">
        <v>46</v>
      </c>
      <c r="C451" s="7">
        <v>46</v>
      </c>
      <c r="D451" s="9">
        <f t="shared" si="12"/>
        <v>0</v>
      </c>
      <c r="E451" s="7" t="s">
        <v>600</v>
      </c>
      <c r="F451" s="7"/>
      <c r="G451" s="7">
        <v>26</v>
      </c>
      <c r="H451" s="9" t="e">
        <f t="shared" si="13"/>
        <v>#DIV/0!</v>
      </c>
    </row>
    <row r="452" spans="1:8" ht="19.5" customHeight="1">
      <c r="A452" s="7" t="s">
        <v>602</v>
      </c>
      <c r="B452" s="7"/>
      <c r="C452" s="7"/>
      <c r="D452" s="9" t="e">
        <f t="shared" si="12"/>
        <v>#DIV/0!</v>
      </c>
      <c r="E452" s="7" t="s">
        <v>602</v>
      </c>
      <c r="F452" s="7"/>
      <c r="G452" s="7"/>
      <c r="H452" s="9" t="e">
        <f t="shared" si="13"/>
        <v>#DIV/0!</v>
      </c>
    </row>
    <row r="453" spans="1:8" ht="19.5" customHeight="1">
      <c r="A453" s="7" t="s">
        <v>689</v>
      </c>
      <c r="B453" s="7">
        <v>56</v>
      </c>
      <c r="C453" s="7">
        <v>58</v>
      </c>
      <c r="D453" s="9">
        <f t="shared" si="12"/>
        <v>3.571428571428581</v>
      </c>
      <c r="E453" s="7" t="s">
        <v>690</v>
      </c>
      <c r="F453" s="7"/>
      <c r="G453" s="7"/>
      <c r="H453" s="9" t="e">
        <f t="shared" si="13"/>
        <v>#DIV/0!</v>
      </c>
    </row>
    <row r="454" spans="1:8" ht="19.5" customHeight="1">
      <c r="A454" s="7" t="s">
        <v>691</v>
      </c>
      <c r="B454" s="7"/>
      <c r="C454" s="7"/>
      <c r="D454" s="9" t="e">
        <f aca="true" t="shared" si="14" ref="D454:D517">(C454/B454-1)*100</f>
        <v>#DIV/0!</v>
      </c>
      <c r="E454" s="7" t="s">
        <v>692</v>
      </c>
      <c r="F454" s="7"/>
      <c r="G454" s="7"/>
      <c r="H454" s="9" t="e">
        <f aca="true" t="shared" si="15" ref="H454:H517">(G454/F454-1)*100</f>
        <v>#DIV/0!</v>
      </c>
    </row>
    <row r="455" spans="1:8" ht="19.5" customHeight="1">
      <c r="A455" s="7" t="s">
        <v>693</v>
      </c>
      <c r="B455" s="7"/>
      <c r="C455" s="7">
        <v>139</v>
      </c>
      <c r="D455" s="9" t="e">
        <f t="shared" si="14"/>
        <v>#DIV/0!</v>
      </c>
      <c r="E455" s="7" t="s">
        <v>694</v>
      </c>
      <c r="F455" s="7"/>
      <c r="G455" s="7"/>
      <c r="H455" s="9" t="e">
        <f t="shared" si="15"/>
        <v>#DIV/0!</v>
      </c>
    </row>
    <row r="456" spans="1:8" ht="19.5" customHeight="1">
      <c r="A456" s="7" t="s">
        <v>695</v>
      </c>
      <c r="B456" s="7"/>
      <c r="C456" s="7"/>
      <c r="D456" s="9" t="e">
        <f t="shared" si="14"/>
        <v>#DIV/0!</v>
      </c>
      <c r="E456" s="7" t="s">
        <v>696</v>
      </c>
      <c r="F456" s="7"/>
      <c r="G456" s="7"/>
      <c r="H456" s="9" t="e">
        <f t="shared" si="15"/>
        <v>#DIV/0!</v>
      </c>
    </row>
    <row r="457" spans="1:8" ht="19.5" customHeight="1">
      <c r="A457" s="7" t="s">
        <v>697</v>
      </c>
      <c r="B457" s="7"/>
      <c r="C457" s="7"/>
      <c r="D457" s="9" t="e">
        <f t="shared" si="14"/>
        <v>#DIV/0!</v>
      </c>
      <c r="E457" s="7" t="s">
        <v>698</v>
      </c>
      <c r="F457" s="7"/>
      <c r="G457" s="7"/>
      <c r="H457" s="9" t="e">
        <f t="shared" si="15"/>
        <v>#DIV/0!</v>
      </c>
    </row>
    <row r="458" spans="1:8" ht="19.5" customHeight="1">
      <c r="A458" s="7" t="s">
        <v>699</v>
      </c>
      <c r="B458" s="7">
        <v>55</v>
      </c>
      <c r="C458" s="7">
        <v>59</v>
      </c>
      <c r="D458" s="9">
        <f t="shared" si="14"/>
        <v>7.272727272727275</v>
      </c>
      <c r="E458" s="7" t="s">
        <v>700</v>
      </c>
      <c r="F458" s="7"/>
      <c r="G458" s="7">
        <v>1000</v>
      </c>
      <c r="H458" s="9" t="e">
        <f t="shared" si="15"/>
        <v>#DIV/0!</v>
      </c>
    </row>
    <row r="459" spans="1:8" ht="19.5" customHeight="1">
      <c r="A459" s="7" t="s">
        <v>701</v>
      </c>
      <c r="B459" s="7">
        <v>51</v>
      </c>
      <c r="C459" s="7">
        <v>53</v>
      </c>
      <c r="D459" s="9">
        <f t="shared" si="14"/>
        <v>3.9215686274509887</v>
      </c>
      <c r="E459" s="7" t="s">
        <v>702</v>
      </c>
      <c r="F459" s="7"/>
      <c r="G459" s="7"/>
      <c r="H459" s="9" t="e">
        <f t="shared" si="15"/>
        <v>#DIV/0!</v>
      </c>
    </row>
    <row r="460" spans="1:8" ht="19.5" customHeight="1">
      <c r="A460" s="7" t="s">
        <v>703</v>
      </c>
      <c r="B460" s="7">
        <v>1124</v>
      </c>
      <c r="C460" s="7">
        <v>1743</v>
      </c>
      <c r="D460" s="9">
        <f t="shared" si="14"/>
        <v>55.071174377224196</v>
      </c>
      <c r="E460" s="7" t="s">
        <v>704</v>
      </c>
      <c r="F460" s="7">
        <f>SUM(F461:F463,B464:B470)</f>
        <v>546</v>
      </c>
      <c r="G460" s="7">
        <f>SUM(G461:G463,C464:C470)</f>
        <v>116</v>
      </c>
      <c r="H460" s="9">
        <f t="shared" si="15"/>
        <v>-78.75457875457876</v>
      </c>
    </row>
    <row r="461" spans="1:8" ht="19.5" customHeight="1">
      <c r="A461" s="7" t="s">
        <v>705</v>
      </c>
      <c r="B461" s="7"/>
      <c r="C461" s="7"/>
      <c r="D461" s="9" t="e">
        <f t="shared" si="14"/>
        <v>#DIV/0!</v>
      </c>
      <c r="E461" s="7" t="s">
        <v>598</v>
      </c>
      <c r="F461" s="7">
        <v>20</v>
      </c>
      <c r="G461" s="7"/>
      <c r="H461" s="9">
        <f t="shared" si="15"/>
        <v>-100</v>
      </c>
    </row>
    <row r="462" spans="1:8" ht="19.5" customHeight="1">
      <c r="A462" s="7" t="s">
        <v>706</v>
      </c>
      <c r="B462" s="7">
        <v>2</v>
      </c>
      <c r="C462" s="7">
        <v>2</v>
      </c>
      <c r="D462" s="9">
        <f t="shared" si="14"/>
        <v>0</v>
      </c>
      <c r="E462" s="7" t="s">
        <v>600</v>
      </c>
      <c r="F462" s="7"/>
      <c r="G462" s="7">
        <v>20</v>
      </c>
      <c r="H462" s="9" t="e">
        <f t="shared" si="15"/>
        <v>#DIV/0!</v>
      </c>
    </row>
    <row r="463" spans="1:8" ht="19.5" customHeight="1">
      <c r="A463" s="7" t="s">
        <v>707</v>
      </c>
      <c r="B463" s="7">
        <v>17</v>
      </c>
      <c r="C463" s="7">
        <v>38</v>
      </c>
      <c r="D463" s="9">
        <f t="shared" si="14"/>
        <v>123.52941176470588</v>
      </c>
      <c r="E463" s="7" t="s">
        <v>602</v>
      </c>
      <c r="F463" s="7"/>
      <c r="G463" s="7"/>
      <c r="H463" s="9" t="e">
        <f t="shared" si="15"/>
        <v>#DIV/0!</v>
      </c>
    </row>
    <row r="464" spans="1:8" ht="19.5" customHeight="1">
      <c r="A464" s="7" t="s">
        <v>708</v>
      </c>
      <c r="B464" s="7">
        <v>495</v>
      </c>
      <c r="C464" s="7">
        <v>58</v>
      </c>
      <c r="D464" s="9">
        <f t="shared" si="14"/>
        <v>-88.28282828282829</v>
      </c>
      <c r="E464" s="7" t="s">
        <v>709</v>
      </c>
      <c r="F464" s="7"/>
      <c r="G464" s="7"/>
      <c r="H464" s="9" t="e">
        <f t="shared" si="15"/>
        <v>#DIV/0!</v>
      </c>
    </row>
    <row r="465" spans="1:8" ht="19.5" customHeight="1">
      <c r="A465" s="7" t="s">
        <v>710</v>
      </c>
      <c r="B465" s="7"/>
      <c r="C465" s="7"/>
      <c r="D465" s="9" t="e">
        <f t="shared" si="14"/>
        <v>#DIV/0!</v>
      </c>
      <c r="E465" s="7" t="s">
        <v>711</v>
      </c>
      <c r="F465" s="7">
        <f>SUM(F466:F467)</f>
        <v>1504</v>
      </c>
      <c r="G465" s="7">
        <f>SUM(G466:G467)</f>
        <v>8054</v>
      </c>
      <c r="H465" s="9">
        <f t="shared" si="15"/>
        <v>435.5053191489362</v>
      </c>
    </row>
    <row r="466" spans="1:8" ht="19.5" customHeight="1">
      <c r="A466" s="7" t="s">
        <v>712</v>
      </c>
      <c r="B466" s="7"/>
      <c r="C466" s="7"/>
      <c r="D466" s="9" t="e">
        <f t="shared" si="14"/>
        <v>#DIV/0!</v>
      </c>
      <c r="E466" s="7" t="s">
        <v>713</v>
      </c>
      <c r="F466" s="7"/>
      <c r="G466" s="7"/>
      <c r="H466" s="9" t="e">
        <f t="shared" si="15"/>
        <v>#DIV/0!</v>
      </c>
    </row>
    <row r="467" spans="1:8" ht="19.5" customHeight="1">
      <c r="A467" s="7" t="s">
        <v>714</v>
      </c>
      <c r="B467" s="7"/>
      <c r="C467" s="7"/>
      <c r="D467" s="9" t="e">
        <f t="shared" si="14"/>
        <v>#DIV/0!</v>
      </c>
      <c r="E467" s="7" t="s">
        <v>715</v>
      </c>
      <c r="F467" s="7">
        <v>1504</v>
      </c>
      <c r="G467" s="7">
        <v>8054</v>
      </c>
      <c r="H467" s="9">
        <f t="shared" si="15"/>
        <v>435.5053191489362</v>
      </c>
    </row>
    <row r="468" spans="1:8" ht="19.5" customHeight="1">
      <c r="A468" s="7" t="s">
        <v>716</v>
      </c>
      <c r="B468" s="7"/>
      <c r="C468" s="7"/>
      <c r="D468" s="9" t="e">
        <f t="shared" si="14"/>
        <v>#DIV/0!</v>
      </c>
      <c r="E468" s="7" t="s">
        <v>717</v>
      </c>
      <c r="F468" s="7">
        <f>SUM(F469,B499,B509,F492,F497,F504,F509)</f>
        <v>12398</v>
      </c>
      <c r="G468" s="7">
        <f>SUM(G469,C499,C509,G492,G497,G504,G509)</f>
        <v>9855</v>
      </c>
      <c r="H468" s="9">
        <f t="shared" si="15"/>
        <v>-20.511372802064855</v>
      </c>
    </row>
    <row r="469" spans="1:8" ht="19.5" customHeight="1">
      <c r="A469" s="7" t="s">
        <v>718</v>
      </c>
      <c r="B469" s="7"/>
      <c r="C469" s="7"/>
      <c r="D469" s="9" t="e">
        <f t="shared" si="14"/>
        <v>#DIV/0!</v>
      </c>
      <c r="E469" s="7" t="s">
        <v>719</v>
      </c>
      <c r="F469" s="7">
        <f>SUM(F470:F490,B491:B498)</f>
        <v>9682</v>
      </c>
      <c r="G469" s="7">
        <f>SUM(G470:G490,C491:C498)</f>
        <v>9850</v>
      </c>
      <c r="H469" s="9">
        <f t="shared" si="15"/>
        <v>1.7351786820904769</v>
      </c>
    </row>
    <row r="470" spans="1:8" ht="19.5" customHeight="1">
      <c r="A470" s="7" t="s">
        <v>720</v>
      </c>
      <c r="B470" s="7">
        <v>31</v>
      </c>
      <c r="C470" s="7">
        <v>38</v>
      </c>
      <c r="D470" s="9">
        <f t="shared" si="14"/>
        <v>22.580645161290324</v>
      </c>
      <c r="E470" s="7" t="s">
        <v>598</v>
      </c>
      <c r="F470" s="7">
        <v>245</v>
      </c>
      <c r="G470" s="7">
        <v>252</v>
      </c>
      <c r="H470" s="9">
        <f t="shared" si="15"/>
        <v>2.857142857142847</v>
      </c>
    </row>
    <row r="471" spans="1:8" ht="19.5" customHeight="1">
      <c r="A471" s="7" t="s">
        <v>721</v>
      </c>
      <c r="B471" s="7">
        <f>SUM(B472:B476)</f>
        <v>349</v>
      </c>
      <c r="C471" s="7">
        <f>SUM(C472:C476)</f>
        <v>359</v>
      </c>
      <c r="D471" s="9">
        <f t="shared" si="14"/>
        <v>2.865329512893977</v>
      </c>
      <c r="E471" s="7" t="s">
        <v>600</v>
      </c>
      <c r="F471" s="7">
        <v>2601</v>
      </c>
      <c r="G471" s="7">
        <v>2618</v>
      </c>
      <c r="H471" s="9">
        <f t="shared" si="15"/>
        <v>0.6535947712418277</v>
      </c>
    </row>
    <row r="472" spans="1:8" ht="19.5" customHeight="1">
      <c r="A472" s="7" t="s">
        <v>722</v>
      </c>
      <c r="B472" s="7">
        <v>129</v>
      </c>
      <c r="C472" s="7">
        <v>139</v>
      </c>
      <c r="D472" s="9">
        <f t="shared" si="14"/>
        <v>7.751937984496116</v>
      </c>
      <c r="E472" s="7" t="s">
        <v>602</v>
      </c>
      <c r="F472" s="7"/>
      <c r="G472" s="7"/>
      <c r="H472" s="9" t="e">
        <f t="shared" si="15"/>
        <v>#DIV/0!</v>
      </c>
    </row>
    <row r="473" spans="1:8" ht="19.5" customHeight="1">
      <c r="A473" s="7" t="s">
        <v>723</v>
      </c>
      <c r="B473" s="7"/>
      <c r="C473" s="7"/>
      <c r="D473" s="9" t="e">
        <f t="shared" si="14"/>
        <v>#DIV/0!</v>
      </c>
      <c r="E473" s="7" t="s">
        <v>724</v>
      </c>
      <c r="F473" s="7"/>
      <c r="G473" s="7"/>
      <c r="H473" s="9" t="e">
        <f t="shared" si="15"/>
        <v>#DIV/0!</v>
      </c>
    </row>
    <row r="474" spans="1:8" ht="19.5" customHeight="1">
      <c r="A474" s="7" t="s">
        <v>725</v>
      </c>
      <c r="B474" s="7"/>
      <c r="C474" s="7"/>
      <c r="D474" s="9" t="e">
        <f t="shared" si="14"/>
        <v>#DIV/0!</v>
      </c>
      <c r="E474" s="7" t="s">
        <v>726</v>
      </c>
      <c r="F474" s="7"/>
      <c r="G474" s="7"/>
      <c r="H474" s="9" t="e">
        <f t="shared" si="15"/>
        <v>#DIV/0!</v>
      </c>
    </row>
    <row r="475" spans="1:8" ht="19.5" customHeight="1">
      <c r="A475" s="7" t="s">
        <v>727</v>
      </c>
      <c r="B475" s="7"/>
      <c r="C475" s="7"/>
      <c r="D475" s="9" t="e">
        <f t="shared" si="14"/>
        <v>#DIV/0!</v>
      </c>
      <c r="E475" s="7" t="s">
        <v>728</v>
      </c>
      <c r="F475" s="7">
        <v>6715</v>
      </c>
      <c r="G475" s="7">
        <v>6843</v>
      </c>
      <c r="H475" s="9">
        <f t="shared" si="15"/>
        <v>1.9061801935964295</v>
      </c>
    </row>
    <row r="476" spans="1:8" ht="19.5" customHeight="1">
      <c r="A476" s="7" t="s">
        <v>729</v>
      </c>
      <c r="B476" s="7">
        <v>220</v>
      </c>
      <c r="C476" s="7">
        <v>220</v>
      </c>
      <c r="D476" s="9">
        <f t="shared" si="14"/>
        <v>0</v>
      </c>
      <c r="E476" s="7" t="s">
        <v>730</v>
      </c>
      <c r="F476" s="7"/>
      <c r="G476" s="7"/>
      <c r="H476" s="9" t="e">
        <f t="shared" si="15"/>
        <v>#DIV/0!</v>
      </c>
    </row>
    <row r="477" spans="1:8" ht="19.5" customHeight="1">
      <c r="A477" s="7" t="s">
        <v>731</v>
      </c>
      <c r="B477" s="7">
        <f>SUM(B478:B483)</f>
        <v>90</v>
      </c>
      <c r="C477" s="7">
        <f>SUM(C478:C483)</f>
        <v>50</v>
      </c>
      <c r="D477" s="9">
        <f t="shared" si="14"/>
        <v>-44.44444444444444</v>
      </c>
      <c r="E477" s="7" t="s">
        <v>732</v>
      </c>
      <c r="F477" s="7">
        <v>27</v>
      </c>
      <c r="G477" s="7">
        <v>27</v>
      </c>
      <c r="H477" s="9">
        <f t="shared" si="15"/>
        <v>0</v>
      </c>
    </row>
    <row r="478" spans="1:8" ht="19.5" customHeight="1">
      <c r="A478" s="7" t="s">
        <v>733</v>
      </c>
      <c r="B478" s="7">
        <v>20</v>
      </c>
      <c r="C478" s="7">
        <v>50</v>
      </c>
      <c r="D478" s="9">
        <f t="shared" si="14"/>
        <v>150</v>
      </c>
      <c r="E478" s="7" t="s">
        <v>734</v>
      </c>
      <c r="F478" s="7"/>
      <c r="G478" s="7"/>
      <c r="H478" s="9" t="e">
        <f t="shared" si="15"/>
        <v>#DIV/0!</v>
      </c>
    </row>
    <row r="479" spans="1:8" ht="19.5" customHeight="1">
      <c r="A479" s="7" t="s">
        <v>735</v>
      </c>
      <c r="B479" s="7"/>
      <c r="C479" s="7"/>
      <c r="D479" s="9" t="e">
        <f t="shared" si="14"/>
        <v>#DIV/0!</v>
      </c>
      <c r="E479" s="7" t="s">
        <v>736</v>
      </c>
      <c r="F479" s="7"/>
      <c r="G479" s="7"/>
      <c r="H479" s="9" t="e">
        <f t="shared" si="15"/>
        <v>#DIV/0!</v>
      </c>
    </row>
    <row r="480" spans="1:8" ht="19.5" customHeight="1">
      <c r="A480" s="7" t="s">
        <v>737</v>
      </c>
      <c r="B480" s="7"/>
      <c r="C480" s="7"/>
      <c r="D480" s="9" t="e">
        <f t="shared" si="14"/>
        <v>#DIV/0!</v>
      </c>
      <c r="E480" s="7" t="s">
        <v>738</v>
      </c>
      <c r="F480" s="7"/>
      <c r="G480" s="7"/>
      <c r="H480" s="9" t="e">
        <f t="shared" si="15"/>
        <v>#DIV/0!</v>
      </c>
    </row>
    <row r="481" spans="1:8" ht="19.5" customHeight="1">
      <c r="A481" s="7" t="s">
        <v>739</v>
      </c>
      <c r="B481" s="7"/>
      <c r="C481" s="7"/>
      <c r="D481" s="9" t="e">
        <f t="shared" si="14"/>
        <v>#DIV/0!</v>
      </c>
      <c r="E481" s="7" t="s">
        <v>740</v>
      </c>
      <c r="F481" s="7">
        <v>79</v>
      </c>
      <c r="G481" s="7">
        <v>95</v>
      </c>
      <c r="H481" s="9">
        <f t="shared" si="15"/>
        <v>20.253164556962023</v>
      </c>
    </row>
    <row r="482" spans="1:8" ht="19.5" customHeight="1">
      <c r="A482" s="7" t="s">
        <v>741</v>
      </c>
      <c r="B482" s="7"/>
      <c r="C482" s="7"/>
      <c r="D482" s="9" t="e">
        <f t="shared" si="14"/>
        <v>#DIV/0!</v>
      </c>
      <c r="E482" s="7" t="s">
        <v>742</v>
      </c>
      <c r="F482" s="7"/>
      <c r="G482" s="7"/>
      <c r="H482" s="9" t="e">
        <f t="shared" si="15"/>
        <v>#DIV/0!</v>
      </c>
    </row>
    <row r="483" spans="1:8" ht="19.5" customHeight="1">
      <c r="A483" s="7" t="s">
        <v>743</v>
      </c>
      <c r="B483" s="7">
        <v>70</v>
      </c>
      <c r="C483" s="7"/>
      <c r="D483" s="9">
        <f t="shared" si="14"/>
        <v>-100</v>
      </c>
      <c r="E483" s="7" t="s">
        <v>744</v>
      </c>
      <c r="F483" s="7"/>
      <c r="G483" s="7"/>
      <c r="H483" s="9" t="e">
        <f t="shared" si="15"/>
        <v>#DIV/0!</v>
      </c>
    </row>
    <row r="484" spans="1:8" ht="19.5" customHeight="1">
      <c r="A484" s="7" t="s">
        <v>745</v>
      </c>
      <c r="B484" s="7">
        <f>SUM(B485:B487)</f>
        <v>0</v>
      </c>
      <c r="C484" s="7">
        <f>SUM(C485:C487)</f>
        <v>0</v>
      </c>
      <c r="D484" s="9" t="e">
        <f t="shared" si="14"/>
        <v>#DIV/0!</v>
      </c>
      <c r="E484" s="7" t="s">
        <v>746</v>
      </c>
      <c r="F484" s="7"/>
      <c r="G484" s="7"/>
      <c r="H484" s="9" t="e">
        <f t="shared" si="15"/>
        <v>#DIV/0!</v>
      </c>
    </row>
    <row r="485" spans="1:8" ht="19.5" customHeight="1">
      <c r="A485" s="7" t="s">
        <v>747</v>
      </c>
      <c r="B485" s="7"/>
      <c r="C485" s="7"/>
      <c r="D485" s="9" t="e">
        <f t="shared" si="14"/>
        <v>#DIV/0!</v>
      </c>
      <c r="E485" s="7" t="s">
        <v>748</v>
      </c>
      <c r="F485" s="7"/>
      <c r="G485" s="7"/>
      <c r="H485" s="9" t="e">
        <f t="shared" si="15"/>
        <v>#DIV/0!</v>
      </c>
    </row>
    <row r="486" spans="1:8" ht="19.5" customHeight="1">
      <c r="A486" s="7" t="s">
        <v>749</v>
      </c>
      <c r="B486" s="7"/>
      <c r="C486" s="7"/>
      <c r="D486" s="9" t="e">
        <f t="shared" si="14"/>
        <v>#DIV/0!</v>
      </c>
      <c r="E486" s="7" t="s">
        <v>750</v>
      </c>
      <c r="F486" s="7"/>
      <c r="G486" s="7"/>
      <c r="H486" s="9" t="e">
        <f t="shared" si="15"/>
        <v>#DIV/0!</v>
      </c>
    </row>
    <row r="487" spans="1:8" ht="19.5" customHeight="1">
      <c r="A487" s="7" t="s">
        <v>751</v>
      </c>
      <c r="B487" s="7"/>
      <c r="C487" s="7"/>
      <c r="D487" s="9" t="e">
        <f t="shared" si="14"/>
        <v>#DIV/0!</v>
      </c>
      <c r="E487" s="7" t="s">
        <v>752</v>
      </c>
      <c r="F487" s="7"/>
      <c r="G487" s="7"/>
      <c r="H487" s="9" t="e">
        <f t="shared" si="15"/>
        <v>#DIV/0!</v>
      </c>
    </row>
    <row r="488" spans="1:8" ht="19.5" customHeight="1">
      <c r="A488" s="7" t="s">
        <v>753</v>
      </c>
      <c r="B488" s="7">
        <f>SUM(B489:B490,F464)</f>
        <v>0</v>
      </c>
      <c r="C488" s="7">
        <f>SUM(C489:C490,G464)</f>
        <v>0</v>
      </c>
      <c r="D488" s="9" t="e">
        <f t="shared" si="14"/>
        <v>#DIV/0!</v>
      </c>
      <c r="E488" s="7" t="s">
        <v>754</v>
      </c>
      <c r="F488" s="7">
        <v>15</v>
      </c>
      <c r="G488" s="7"/>
      <c r="H488" s="9">
        <f t="shared" si="15"/>
        <v>-100</v>
      </c>
    </row>
    <row r="489" spans="1:8" ht="19.5" customHeight="1">
      <c r="A489" s="7" t="s">
        <v>755</v>
      </c>
      <c r="B489" s="7"/>
      <c r="C489" s="7"/>
      <c r="D489" s="9" t="e">
        <f t="shared" si="14"/>
        <v>#DIV/0!</v>
      </c>
      <c r="E489" s="7" t="s">
        <v>756</v>
      </c>
      <c r="F489" s="7"/>
      <c r="G489" s="7"/>
      <c r="H489" s="9" t="e">
        <f t="shared" si="15"/>
        <v>#DIV/0!</v>
      </c>
    </row>
    <row r="490" spans="1:8" ht="19.5" customHeight="1">
      <c r="A490" s="7" t="s">
        <v>757</v>
      </c>
      <c r="B490" s="7"/>
      <c r="C490" s="7"/>
      <c r="D490" s="9" t="e">
        <f t="shared" si="14"/>
        <v>#DIV/0!</v>
      </c>
      <c r="E490" s="7" t="s">
        <v>758</v>
      </c>
      <c r="F490" s="7"/>
      <c r="G490" s="7"/>
      <c r="H490" s="9" t="e">
        <f t="shared" si="15"/>
        <v>#DIV/0!</v>
      </c>
    </row>
    <row r="491" spans="1:8" ht="19.5" customHeight="1">
      <c r="A491" s="7" t="s">
        <v>759</v>
      </c>
      <c r="B491" s="7"/>
      <c r="C491" s="7"/>
      <c r="D491" s="9" t="e">
        <f t="shared" si="14"/>
        <v>#DIV/0!</v>
      </c>
      <c r="E491" s="7" t="s">
        <v>760</v>
      </c>
      <c r="F491" s="7"/>
      <c r="G491" s="7"/>
      <c r="H491" s="9" t="e">
        <f t="shared" si="15"/>
        <v>#DIV/0!</v>
      </c>
    </row>
    <row r="492" spans="1:8" ht="19.5" customHeight="1">
      <c r="A492" s="7" t="s">
        <v>761</v>
      </c>
      <c r="B492" s="7"/>
      <c r="C492" s="7"/>
      <c r="D492" s="9" t="e">
        <f t="shared" si="14"/>
        <v>#DIV/0!</v>
      </c>
      <c r="E492" s="7" t="s">
        <v>762</v>
      </c>
      <c r="F492" s="7">
        <f>SUM(F493:F496)</f>
        <v>0</v>
      </c>
      <c r="G492" s="7">
        <f>SUM(G493:G496)</f>
        <v>0</v>
      </c>
      <c r="H492" s="9" t="e">
        <f t="shared" si="15"/>
        <v>#DIV/0!</v>
      </c>
    </row>
    <row r="493" spans="1:8" ht="19.5" customHeight="1">
      <c r="A493" s="7" t="s">
        <v>763</v>
      </c>
      <c r="B493" s="7"/>
      <c r="C493" s="7">
        <v>15</v>
      </c>
      <c r="D493" s="9" t="e">
        <f t="shared" si="14"/>
        <v>#DIV/0!</v>
      </c>
      <c r="E493" s="7" t="s">
        <v>764</v>
      </c>
      <c r="F493" s="7"/>
      <c r="G493" s="7"/>
      <c r="H493" s="9" t="e">
        <f t="shared" si="15"/>
        <v>#DIV/0!</v>
      </c>
    </row>
    <row r="494" spans="1:8" ht="19.5" customHeight="1">
      <c r="A494" s="7" t="s">
        <v>765</v>
      </c>
      <c r="B494" s="7"/>
      <c r="C494" s="7"/>
      <c r="D494" s="9" t="e">
        <f t="shared" si="14"/>
        <v>#DIV/0!</v>
      </c>
      <c r="E494" s="7" t="s">
        <v>766</v>
      </c>
      <c r="F494" s="7"/>
      <c r="G494" s="7"/>
      <c r="H494" s="9" t="e">
        <f t="shared" si="15"/>
        <v>#DIV/0!</v>
      </c>
    </row>
    <row r="495" spans="1:8" ht="19.5" customHeight="1">
      <c r="A495" s="7" t="s">
        <v>767</v>
      </c>
      <c r="B495" s="7"/>
      <c r="C495" s="7"/>
      <c r="D495" s="9" t="e">
        <f t="shared" si="14"/>
        <v>#DIV/0!</v>
      </c>
      <c r="E495" s="7" t="s">
        <v>768</v>
      </c>
      <c r="F495" s="7"/>
      <c r="G495" s="7"/>
      <c r="H495" s="9" t="e">
        <f t="shared" si="15"/>
        <v>#DIV/0!</v>
      </c>
    </row>
    <row r="496" spans="1:8" ht="19.5" customHeight="1">
      <c r="A496" s="7" t="s">
        <v>769</v>
      </c>
      <c r="B496" s="7"/>
      <c r="C496" s="7"/>
      <c r="D496" s="9" t="e">
        <f t="shared" si="14"/>
        <v>#DIV/0!</v>
      </c>
      <c r="E496" s="7" t="s">
        <v>770</v>
      </c>
      <c r="F496" s="7"/>
      <c r="G496" s="7"/>
      <c r="H496" s="9" t="e">
        <f t="shared" si="15"/>
        <v>#DIV/0!</v>
      </c>
    </row>
    <row r="497" spans="1:8" ht="19.5" customHeight="1">
      <c r="A497" s="7" t="s">
        <v>771</v>
      </c>
      <c r="B497" s="7"/>
      <c r="C497" s="7"/>
      <c r="D497" s="9" t="e">
        <f t="shared" si="14"/>
        <v>#DIV/0!</v>
      </c>
      <c r="E497" s="7" t="s">
        <v>772</v>
      </c>
      <c r="F497" s="7">
        <f>SUM(F498:F503)</f>
        <v>30</v>
      </c>
      <c r="G497" s="7">
        <f>SUM(G498:G503)</f>
        <v>5</v>
      </c>
      <c r="H497" s="9">
        <f t="shared" si="15"/>
        <v>-83.33333333333334</v>
      </c>
    </row>
    <row r="498" spans="1:8" ht="19.5" customHeight="1">
      <c r="A498" s="7" t="s">
        <v>773</v>
      </c>
      <c r="B498" s="7"/>
      <c r="C498" s="7"/>
      <c r="D498" s="9" t="e">
        <f t="shared" si="14"/>
        <v>#DIV/0!</v>
      </c>
      <c r="E498" s="7" t="s">
        <v>598</v>
      </c>
      <c r="F498" s="7"/>
      <c r="G498" s="7"/>
      <c r="H498" s="9" t="e">
        <f t="shared" si="15"/>
        <v>#DIV/0!</v>
      </c>
    </row>
    <row r="499" spans="1:8" ht="19.5" customHeight="1">
      <c r="A499" s="7" t="s">
        <v>774</v>
      </c>
      <c r="B499" s="7">
        <f>SUM(B500:B508)</f>
        <v>0</v>
      </c>
      <c r="C499" s="7">
        <f>SUM(C500:C508)</f>
        <v>0</v>
      </c>
      <c r="D499" s="9" t="e">
        <f t="shared" si="14"/>
        <v>#DIV/0!</v>
      </c>
      <c r="E499" s="7" t="s">
        <v>600</v>
      </c>
      <c r="F499" s="7">
        <v>30</v>
      </c>
      <c r="G499" s="7">
        <v>5</v>
      </c>
      <c r="H499" s="9">
        <f t="shared" si="15"/>
        <v>-83.33333333333334</v>
      </c>
    </row>
    <row r="500" spans="1:8" ht="19.5" customHeight="1">
      <c r="A500" s="7" t="s">
        <v>598</v>
      </c>
      <c r="B500" s="7"/>
      <c r="C500" s="7"/>
      <c r="D500" s="9" t="e">
        <f t="shared" si="14"/>
        <v>#DIV/0!</v>
      </c>
      <c r="E500" s="7" t="s">
        <v>602</v>
      </c>
      <c r="F500" s="7"/>
      <c r="G500" s="7"/>
      <c r="H500" s="9" t="e">
        <f t="shared" si="15"/>
        <v>#DIV/0!</v>
      </c>
    </row>
    <row r="501" spans="1:8" ht="19.5" customHeight="1">
      <c r="A501" s="7" t="s">
        <v>600</v>
      </c>
      <c r="B501" s="7"/>
      <c r="C501" s="7"/>
      <c r="D501" s="9" t="e">
        <f t="shared" si="14"/>
        <v>#DIV/0!</v>
      </c>
      <c r="E501" s="7" t="s">
        <v>775</v>
      </c>
      <c r="F501" s="7"/>
      <c r="G501" s="7"/>
      <c r="H501" s="9" t="e">
        <f t="shared" si="15"/>
        <v>#DIV/0!</v>
      </c>
    </row>
    <row r="502" spans="1:8" ht="19.5" customHeight="1">
      <c r="A502" s="7" t="s">
        <v>602</v>
      </c>
      <c r="B502" s="7"/>
      <c r="C502" s="7"/>
      <c r="D502" s="9" t="e">
        <f t="shared" si="14"/>
        <v>#DIV/0!</v>
      </c>
      <c r="E502" s="7" t="s">
        <v>776</v>
      </c>
      <c r="F502" s="7"/>
      <c r="G502" s="7"/>
      <c r="H502" s="9" t="e">
        <f t="shared" si="15"/>
        <v>#DIV/0!</v>
      </c>
    </row>
    <row r="503" spans="1:8" ht="19.5" customHeight="1">
      <c r="A503" s="7" t="s">
        <v>777</v>
      </c>
      <c r="B503" s="7"/>
      <c r="C503" s="7"/>
      <c r="D503" s="9" t="e">
        <f t="shared" si="14"/>
        <v>#DIV/0!</v>
      </c>
      <c r="E503" s="7" t="s">
        <v>778</v>
      </c>
      <c r="F503" s="7"/>
      <c r="G503" s="7"/>
      <c r="H503" s="9" t="e">
        <f t="shared" si="15"/>
        <v>#DIV/0!</v>
      </c>
    </row>
    <row r="504" spans="1:8" ht="19.5" customHeight="1">
      <c r="A504" s="7" t="s">
        <v>779</v>
      </c>
      <c r="B504" s="7"/>
      <c r="C504" s="7"/>
      <c r="D504" s="9" t="e">
        <f t="shared" si="14"/>
        <v>#DIV/0!</v>
      </c>
      <c r="E504" s="7" t="s">
        <v>780</v>
      </c>
      <c r="F504" s="7">
        <f>SUM(F505:F508)</f>
        <v>0</v>
      </c>
      <c r="G504" s="7">
        <f>SUM(G505:G508)</f>
        <v>0</v>
      </c>
      <c r="H504" s="9" t="e">
        <f t="shared" si="15"/>
        <v>#DIV/0!</v>
      </c>
    </row>
    <row r="505" spans="1:8" ht="19.5" customHeight="1">
      <c r="A505" s="7" t="s">
        <v>781</v>
      </c>
      <c r="B505" s="7"/>
      <c r="C505" s="7"/>
      <c r="D505" s="9" t="e">
        <f t="shared" si="14"/>
        <v>#DIV/0!</v>
      </c>
      <c r="E505" s="7" t="s">
        <v>782</v>
      </c>
      <c r="F505" s="7"/>
      <c r="G505" s="7"/>
      <c r="H505" s="9" t="e">
        <f t="shared" si="15"/>
        <v>#DIV/0!</v>
      </c>
    </row>
    <row r="506" spans="1:8" ht="19.5" customHeight="1">
      <c r="A506" s="7" t="s">
        <v>783</v>
      </c>
      <c r="B506" s="7"/>
      <c r="C506" s="7"/>
      <c r="D506" s="9" t="e">
        <f t="shared" si="14"/>
        <v>#DIV/0!</v>
      </c>
      <c r="E506" s="7" t="s">
        <v>784</v>
      </c>
      <c r="F506" s="7"/>
      <c r="G506" s="7"/>
      <c r="H506" s="9" t="e">
        <f t="shared" si="15"/>
        <v>#DIV/0!</v>
      </c>
    </row>
    <row r="507" spans="1:8" ht="19.5" customHeight="1">
      <c r="A507" s="7" t="s">
        <v>785</v>
      </c>
      <c r="B507" s="7"/>
      <c r="C507" s="7"/>
      <c r="D507" s="9" t="e">
        <f t="shared" si="14"/>
        <v>#DIV/0!</v>
      </c>
      <c r="E507" s="7" t="s">
        <v>786</v>
      </c>
      <c r="F507" s="7"/>
      <c r="G507" s="7"/>
      <c r="H507" s="9" t="e">
        <f t="shared" si="15"/>
        <v>#DIV/0!</v>
      </c>
    </row>
    <row r="508" spans="1:8" ht="19.5" customHeight="1">
      <c r="A508" s="7" t="s">
        <v>787</v>
      </c>
      <c r="B508" s="7"/>
      <c r="C508" s="7"/>
      <c r="D508" s="9" t="e">
        <f t="shared" si="14"/>
        <v>#DIV/0!</v>
      </c>
      <c r="E508" s="7" t="s">
        <v>788</v>
      </c>
      <c r="F508" s="7"/>
      <c r="G508" s="7"/>
      <c r="H508" s="9" t="e">
        <f t="shared" si="15"/>
        <v>#DIV/0!</v>
      </c>
    </row>
    <row r="509" spans="1:8" ht="19.5" customHeight="1">
      <c r="A509" s="7" t="s">
        <v>789</v>
      </c>
      <c r="B509" s="7">
        <f>SUM(B510:B517,F491)</f>
        <v>0</v>
      </c>
      <c r="C509" s="7">
        <f>SUM(C510:C517,G491)</f>
        <v>0</v>
      </c>
      <c r="D509" s="9" t="e">
        <f t="shared" si="14"/>
        <v>#DIV/0!</v>
      </c>
      <c r="E509" s="7" t="s">
        <v>790</v>
      </c>
      <c r="F509" s="7">
        <f>SUM(F510:F511)</f>
        <v>2686</v>
      </c>
      <c r="G509" s="7">
        <f>SUM(G510:G511)</f>
        <v>0</v>
      </c>
      <c r="H509" s="9">
        <f t="shared" si="15"/>
        <v>-100</v>
      </c>
    </row>
    <row r="510" spans="1:8" ht="19.5" customHeight="1">
      <c r="A510" s="7" t="s">
        <v>598</v>
      </c>
      <c r="B510" s="7"/>
      <c r="C510" s="7"/>
      <c r="D510" s="9" t="e">
        <f t="shared" si="14"/>
        <v>#DIV/0!</v>
      </c>
      <c r="E510" s="7" t="s">
        <v>791</v>
      </c>
      <c r="F510" s="7"/>
      <c r="G510" s="7"/>
      <c r="H510" s="9" t="e">
        <f t="shared" si="15"/>
        <v>#DIV/0!</v>
      </c>
    </row>
    <row r="511" spans="1:8" ht="19.5" customHeight="1">
      <c r="A511" s="7" t="s">
        <v>600</v>
      </c>
      <c r="B511" s="7"/>
      <c r="C511" s="7"/>
      <c r="D511" s="9" t="e">
        <f t="shared" si="14"/>
        <v>#DIV/0!</v>
      </c>
      <c r="E511" s="7" t="s">
        <v>792</v>
      </c>
      <c r="F511" s="7">
        <v>2686</v>
      </c>
      <c r="G511" s="7"/>
      <c r="H511" s="9">
        <f t="shared" si="15"/>
        <v>-100</v>
      </c>
    </row>
    <row r="512" spans="1:8" ht="19.5" customHeight="1">
      <c r="A512" s="7" t="s">
        <v>602</v>
      </c>
      <c r="B512" s="7"/>
      <c r="C512" s="7"/>
      <c r="D512" s="9" t="e">
        <f t="shared" si="14"/>
        <v>#DIV/0!</v>
      </c>
      <c r="E512" s="7" t="s">
        <v>793</v>
      </c>
      <c r="F512" s="7">
        <f>SUM(F513,B523,B539,B544,F531,F539,B545,B552)</f>
        <v>6559</v>
      </c>
      <c r="G512" s="7">
        <f>SUM(G513,C523,C539,C544,G531,G539,C545,C552)</f>
        <v>6602</v>
      </c>
      <c r="H512" s="9">
        <f t="shared" si="15"/>
        <v>0.6555877420338474</v>
      </c>
    </row>
    <row r="513" spans="1:8" ht="19.5" customHeight="1">
      <c r="A513" s="7" t="s">
        <v>794</v>
      </c>
      <c r="B513" s="7"/>
      <c r="C513" s="7"/>
      <c r="D513" s="9" t="e">
        <f t="shared" si="14"/>
        <v>#DIV/0!</v>
      </c>
      <c r="E513" s="7" t="s">
        <v>795</v>
      </c>
      <c r="F513" s="7">
        <f>SUM(F514:F517,B518:B522)</f>
        <v>559</v>
      </c>
      <c r="G513" s="7">
        <f>SUM(G514:G517,C518:C522)</f>
        <v>544</v>
      </c>
      <c r="H513" s="9">
        <f t="shared" si="15"/>
        <v>-2.683363148479423</v>
      </c>
    </row>
    <row r="514" spans="1:8" ht="19.5" customHeight="1">
      <c r="A514" s="7" t="s">
        <v>796</v>
      </c>
      <c r="B514" s="7"/>
      <c r="C514" s="7"/>
      <c r="D514" s="9" t="e">
        <f t="shared" si="14"/>
        <v>#DIV/0!</v>
      </c>
      <c r="E514" s="7" t="s">
        <v>598</v>
      </c>
      <c r="F514" s="7">
        <v>183</v>
      </c>
      <c r="G514" s="7">
        <v>180</v>
      </c>
      <c r="H514" s="9">
        <f t="shared" si="15"/>
        <v>-1.6393442622950838</v>
      </c>
    </row>
    <row r="515" spans="1:8" ht="19.5" customHeight="1">
      <c r="A515" s="7" t="s">
        <v>797</v>
      </c>
      <c r="B515" s="7"/>
      <c r="C515" s="7"/>
      <c r="D515" s="9" t="e">
        <f t="shared" si="14"/>
        <v>#DIV/0!</v>
      </c>
      <c r="E515" s="7" t="s">
        <v>600</v>
      </c>
      <c r="F515" s="7">
        <v>105</v>
      </c>
      <c r="G515" s="7">
        <v>97</v>
      </c>
      <c r="H515" s="9">
        <f t="shared" si="15"/>
        <v>-7.619047619047614</v>
      </c>
    </row>
    <row r="516" spans="1:8" ht="19.5" customHeight="1">
      <c r="A516" s="7" t="s">
        <v>798</v>
      </c>
      <c r="B516" s="7"/>
      <c r="C516" s="7"/>
      <c r="D516" s="9" t="e">
        <f t="shared" si="14"/>
        <v>#DIV/0!</v>
      </c>
      <c r="E516" s="7" t="s">
        <v>602</v>
      </c>
      <c r="F516" s="7"/>
      <c r="G516" s="7"/>
      <c r="H516" s="9" t="e">
        <f t="shared" si="15"/>
        <v>#DIV/0!</v>
      </c>
    </row>
    <row r="517" spans="1:8" ht="19.5" customHeight="1">
      <c r="A517" s="7" t="s">
        <v>799</v>
      </c>
      <c r="B517" s="7"/>
      <c r="C517" s="7"/>
      <c r="D517" s="9" t="e">
        <f t="shared" si="14"/>
        <v>#DIV/0!</v>
      </c>
      <c r="E517" s="7" t="s">
        <v>800</v>
      </c>
      <c r="F517" s="7">
        <v>120</v>
      </c>
      <c r="G517" s="7">
        <v>106</v>
      </c>
      <c r="H517" s="9">
        <f t="shared" si="15"/>
        <v>-11.66666666666667</v>
      </c>
    </row>
    <row r="518" spans="1:8" ht="19.5" customHeight="1">
      <c r="A518" s="7" t="s">
        <v>801</v>
      </c>
      <c r="B518" s="7"/>
      <c r="C518" s="7"/>
      <c r="D518" s="9" t="e">
        <f aca="true" t="shared" si="16" ref="D518:D581">(C518/B518-1)*100</f>
        <v>#DIV/0!</v>
      </c>
      <c r="E518" s="7" t="s">
        <v>598</v>
      </c>
      <c r="F518" s="7">
        <v>200</v>
      </c>
      <c r="G518" s="7">
        <v>197</v>
      </c>
      <c r="H518" s="9">
        <f aca="true" t="shared" si="17" ref="H518:H581">(G518/F518-1)*100</f>
        <v>-1.5000000000000013</v>
      </c>
    </row>
    <row r="519" spans="1:8" ht="19.5" customHeight="1">
      <c r="A519" s="7" t="s">
        <v>802</v>
      </c>
      <c r="B519" s="7"/>
      <c r="C519" s="7"/>
      <c r="D519" s="9" t="e">
        <f t="shared" si="16"/>
        <v>#DIV/0!</v>
      </c>
      <c r="E519" s="7" t="s">
        <v>600</v>
      </c>
      <c r="F519" s="7">
        <v>31</v>
      </c>
      <c r="G519" s="7">
        <v>41</v>
      </c>
      <c r="H519" s="9">
        <f t="shared" si="17"/>
        <v>32.258064516129025</v>
      </c>
    </row>
    <row r="520" spans="1:8" ht="19.5" customHeight="1">
      <c r="A520" s="7" t="s">
        <v>803</v>
      </c>
      <c r="B520" s="7"/>
      <c r="C520" s="7"/>
      <c r="D520" s="9" t="e">
        <f t="shared" si="16"/>
        <v>#DIV/0!</v>
      </c>
      <c r="E520" s="7" t="s">
        <v>602</v>
      </c>
      <c r="F520" s="7"/>
      <c r="G520" s="7"/>
      <c r="H520" s="9" t="e">
        <f t="shared" si="17"/>
        <v>#DIV/0!</v>
      </c>
    </row>
    <row r="521" spans="1:8" ht="19.5" customHeight="1">
      <c r="A521" s="7" t="s">
        <v>804</v>
      </c>
      <c r="B521" s="7"/>
      <c r="C521" s="7"/>
      <c r="D521" s="9" t="e">
        <f t="shared" si="16"/>
        <v>#DIV/0!</v>
      </c>
      <c r="E521" s="7" t="s">
        <v>805</v>
      </c>
      <c r="F521" s="7"/>
      <c r="G521" s="7"/>
      <c r="H521" s="9" t="e">
        <f t="shared" si="17"/>
        <v>#DIV/0!</v>
      </c>
    </row>
    <row r="522" spans="1:8" ht="19.5" customHeight="1">
      <c r="A522" s="7" t="s">
        <v>806</v>
      </c>
      <c r="B522" s="7">
        <v>151</v>
      </c>
      <c r="C522" s="7">
        <v>161</v>
      </c>
      <c r="D522" s="9">
        <f t="shared" si="16"/>
        <v>6.62251655629138</v>
      </c>
      <c r="E522" s="7" t="s">
        <v>807</v>
      </c>
      <c r="F522" s="7"/>
      <c r="G522" s="7"/>
      <c r="H522" s="9" t="e">
        <f t="shared" si="17"/>
        <v>#DIV/0!</v>
      </c>
    </row>
    <row r="523" spans="1:8" ht="19.5" customHeight="1">
      <c r="A523" s="7" t="s">
        <v>808</v>
      </c>
      <c r="B523" s="7">
        <f>SUM(B524:B538)</f>
        <v>3450</v>
      </c>
      <c r="C523" s="7">
        <f>SUM(C524:C538)</f>
        <v>3440</v>
      </c>
      <c r="D523" s="9">
        <f t="shared" si="16"/>
        <v>-0.28985507246376274</v>
      </c>
      <c r="E523" s="7" t="s">
        <v>809</v>
      </c>
      <c r="F523" s="7"/>
      <c r="G523" s="7"/>
      <c r="H523" s="9" t="e">
        <f t="shared" si="17"/>
        <v>#DIV/0!</v>
      </c>
    </row>
    <row r="524" spans="1:8" ht="19.5" customHeight="1">
      <c r="A524" s="7" t="s">
        <v>598</v>
      </c>
      <c r="B524" s="7"/>
      <c r="C524" s="7"/>
      <c r="D524" s="9" t="e">
        <f t="shared" si="16"/>
        <v>#DIV/0!</v>
      </c>
      <c r="E524" s="7" t="s">
        <v>810</v>
      </c>
      <c r="F524" s="7"/>
      <c r="G524" s="7"/>
      <c r="H524" s="9" t="e">
        <f t="shared" si="17"/>
        <v>#DIV/0!</v>
      </c>
    </row>
    <row r="525" spans="1:8" ht="19.5" customHeight="1">
      <c r="A525" s="7" t="s">
        <v>600</v>
      </c>
      <c r="B525" s="7"/>
      <c r="C525" s="7"/>
      <c r="D525" s="9" t="e">
        <f t="shared" si="16"/>
        <v>#DIV/0!</v>
      </c>
      <c r="E525" s="7" t="s">
        <v>811</v>
      </c>
      <c r="F525" s="7"/>
      <c r="G525" s="7"/>
      <c r="H525" s="9" t="e">
        <f t="shared" si="17"/>
        <v>#DIV/0!</v>
      </c>
    </row>
    <row r="526" spans="1:8" ht="19.5" customHeight="1">
      <c r="A526" s="7" t="s">
        <v>602</v>
      </c>
      <c r="B526" s="7"/>
      <c r="C526" s="7"/>
      <c r="D526" s="9" t="e">
        <f t="shared" si="16"/>
        <v>#DIV/0!</v>
      </c>
      <c r="E526" s="7" t="s">
        <v>812</v>
      </c>
      <c r="F526" s="7">
        <v>10</v>
      </c>
      <c r="G526" s="7">
        <v>10</v>
      </c>
      <c r="H526" s="9">
        <f t="shared" si="17"/>
        <v>0</v>
      </c>
    </row>
    <row r="527" spans="1:8" ht="19.5" customHeight="1">
      <c r="A527" s="7" t="s">
        <v>813</v>
      </c>
      <c r="B527" s="7">
        <v>1550</v>
      </c>
      <c r="C527" s="7">
        <v>1540</v>
      </c>
      <c r="D527" s="9">
        <f t="shared" si="16"/>
        <v>-0.6451612903225823</v>
      </c>
      <c r="E527" s="7" t="s">
        <v>814</v>
      </c>
      <c r="F527" s="7"/>
      <c r="G527" s="7"/>
      <c r="H527" s="9" t="e">
        <f t="shared" si="17"/>
        <v>#DIV/0!</v>
      </c>
    </row>
    <row r="528" spans="1:8" ht="19.5" customHeight="1">
      <c r="A528" s="7" t="s">
        <v>815</v>
      </c>
      <c r="B528" s="7"/>
      <c r="C528" s="7"/>
      <c r="D528" s="9" t="e">
        <f t="shared" si="16"/>
        <v>#DIV/0!</v>
      </c>
      <c r="E528" s="7" t="s">
        <v>775</v>
      </c>
      <c r="F528" s="7"/>
      <c r="G528" s="7"/>
      <c r="H528" s="9" t="e">
        <f t="shared" si="17"/>
        <v>#DIV/0!</v>
      </c>
    </row>
    <row r="529" spans="1:8" ht="19.5" customHeight="1">
      <c r="A529" s="7" t="s">
        <v>816</v>
      </c>
      <c r="B529" s="7"/>
      <c r="C529" s="7"/>
      <c r="D529" s="9" t="e">
        <f t="shared" si="16"/>
        <v>#DIV/0!</v>
      </c>
      <c r="E529" s="7" t="s">
        <v>817</v>
      </c>
      <c r="F529" s="7"/>
      <c r="G529" s="7"/>
      <c r="H529" s="9" t="e">
        <f t="shared" si="17"/>
        <v>#DIV/0!</v>
      </c>
    </row>
    <row r="530" spans="1:8" ht="19.5" customHeight="1">
      <c r="A530" s="7" t="s">
        <v>818</v>
      </c>
      <c r="B530" s="7"/>
      <c r="C530" s="7"/>
      <c r="D530" s="9" t="e">
        <f t="shared" si="16"/>
        <v>#DIV/0!</v>
      </c>
      <c r="E530" s="7" t="s">
        <v>819</v>
      </c>
      <c r="F530" s="7">
        <v>83</v>
      </c>
      <c r="G530" s="7">
        <v>100</v>
      </c>
      <c r="H530" s="9">
        <f t="shared" si="17"/>
        <v>20.481927710843383</v>
      </c>
    </row>
    <row r="531" spans="1:8" ht="19.5" customHeight="1">
      <c r="A531" s="7" t="s">
        <v>820</v>
      </c>
      <c r="B531" s="7"/>
      <c r="C531" s="7"/>
      <c r="D531" s="9" t="e">
        <f t="shared" si="16"/>
        <v>#DIV/0!</v>
      </c>
      <c r="E531" s="7" t="s">
        <v>821</v>
      </c>
      <c r="F531" s="7">
        <f>SUM(F532:F538)</f>
        <v>1116</v>
      </c>
      <c r="G531" s="7">
        <f>SUM(G532:G538)</f>
        <v>1114</v>
      </c>
      <c r="H531" s="9">
        <f t="shared" si="17"/>
        <v>-0.17921146953404632</v>
      </c>
    </row>
    <row r="532" spans="1:8" ht="19.5" customHeight="1">
      <c r="A532" s="7" t="s">
        <v>822</v>
      </c>
      <c r="B532" s="7"/>
      <c r="C532" s="7"/>
      <c r="D532" s="9" t="e">
        <f t="shared" si="16"/>
        <v>#DIV/0!</v>
      </c>
      <c r="E532" s="7" t="s">
        <v>598</v>
      </c>
      <c r="F532" s="7">
        <v>346</v>
      </c>
      <c r="G532" s="7">
        <v>355</v>
      </c>
      <c r="H532" s="9">
        <f t="shared" si="17"/>
        <v>2.6011560693641522</v>
      </c>
    </row>
    <row r="533" spans="1:8" ht="19.5" customHeight="1">
      <c r="A533" s="7" t="s">
        <v>823</v>
      </c>
      <c r="B533" s="7"/>
      <c r="C533" s="7"/>
      <c r="D533" s="9" t="e">
        <f t="shared" si="16"/>
        <v>#DIV/0!</v>
      </c>
      <c r="E533" s="7" t="s">
        <v>600</v>
      </c>
      <c r="F533" s="7">
        <v>600</v>
      </c>
      <c r="G533" s="7">
        <v>600</v>
      </c>
      <c r="H533" s="9">
        <f t="shared" si="17"/>
        <v>0</v>
      </c>
    </row>
    <row r="534" spans="1:8" ht="19.5" customHeight="1">
      <c r="A534" s="7" t="s">
        <v>824</v>
      </c>
      <c r="B534" s="7"/>
      <c r="C534" s="7"/>
      <c r="D534" s="9" t="e">
        <f t="shared" si="16"/>
        <v>#DIV/0!</v>
      </c>
      <c r="E534" s="7" t="s">
        <v>602</v>
      </c>
      <c r="F534" s="7"/>
      <c r="G534" s="7"/>
      <c r="H534" s="9" t="e">
        <f t="shared" si="17"/>
        <v>#DIV/0!</v>
      </c>
    </row>
    <row r="535" spans="1:8" ht="19.5" customHeight="1">
      <c r="A535" s="7" t="s">
        <v>825</v>
      </c>
      <c r="B535" s="7"/>
      <c r="C535" s="7"/>
      <c r="D535" s="9" t="e">
        <f t="shared" si="16"/>
        <v>#DIV/0!</v>
      </c>
      <c r="E535" s="7" t="s">
        <v>826</v>
      </c>
      <c r="F535" s="7">
        <v>120</v>
      </c>
      <c r="G535" s="7">
        <v>106</v>
      </c>
      <c r="H535" s="9">
        <f t="shared" si="17"/>
        <v>-11.66666666666667</v>
      </c>
    </row>
    <row r="536" spans="1:8" ht="19.5" customHeight="1">
      <c r="A536" s="7" t="s">
        <v>827</v>
      </c>
      <c r="B536" s="7"/>
      <c r="C536" s="7"/>
      <c r="D536" s="9" t="e">
        <f t="shared" si="16"/>
        <v>#DIV/0!</v>
      </c>
      <c r="E536" s="7" t="s">
        <v>828</v>
      </c>
      <c r="F536" s="7"/>
      <c r="G536" s="7"/>
      <c r="H536" s="9" t="e">
        <f t="shared" si="17"/>
        <v>#DIV/0!</v>
      </c>
    </row>
    <row r="537" spans="1:8" ht="19.5" customHeight="1">
      <c r="A537" s="7" t="s">
        <v>829</v>
      </c>
      <c r="B537" s="7"/>
      <c r="C537" s="7"/>
      <c r="D537" s="9" t="e">
        <f t="shared" si="16"/>
        <v>#DIV/0!</v>
      </c>
      <c r="E537" s="7" t="s">
        <v>830</v>
      </c>
      <c r="F537" s="7">
        <v>8</v>
      </c>
      <c r="G537" s="7">
        <v>8</v>
      </c>
      <c r="H537" s="9">
        <f t="shared" si="17"/>
        <v>0</v>
      </c>
    </row>
    <row r="538" spans="1:8" ht="19.5" customHeight="1">
      <c r="A538" s="7" t="s">
        <v>831</v>
      </c>
      <c r="B538" s="7">
        <v>1900</v>
      </c>
      <c r="C538" s="7">
        <v>1900</v>
      </c>
      <c r="D538" s="9">
        <f t="shared" si="16"/>
        <v>0</v>
      </c>
      <c r="E538" s="7" t="s">
        <v>832</v>
      </c>
      <c r="F538" s="7">
        <v>42</v>
      </c>
      <c r="G538" s="7">
        <v>45</v>
      </c>
      <c r="H538" s="9">
        <f t="shared" si="17"/>
        <v>7.14285714285714</v>
      </c>
    </row>
    <row r="539" spans="1:8" ht="19.5" customHeight="1">
      <c r="A539" s="7" t="s">
        <v>833</v>
      </c>
      <c r="B539" s="7">
        <f>SUM(B540:B543)</f>
        <v>0</v>
      </c>
      <c r="C539" s="7">
        <f>SUM(C540:C543)</f>
        <v>0</v>
      </c>
      <c r="D539" s="9" t="e">
        <f t="shared" si="16"/>
        <v>#DIV/0!</v>
      </c>
      <c r="E539" s="7" t="s">
        <v>834</v>
      </c>
      <c r="F539" s="7">
        <f>SUM(F540:F544)</f>
        <v>453</v>
      </c>
      <c r="G539" s="7">
        <f>SUM(G540:G544)</f>
        <v>482</v>
      </c>
      <c r="H539" s="9">
        <f t="shared" si="17"/>
        <v>6.4017660044150215</v>
      </c>
    </row>
    <row r="540" spans="1:8" ht="19.5" customHeight="1">
      <c r="A540" s="7" t="s">
        <v>598</v>
      </c>
      <c r="B540" s="7"/>
      <c r="C540" s="7"/>
      <c r="D540" s="9" t="e">
        <f t="shared" si="16"/>
        <v>#DIV/0!</v>
      </c>
      <c r="E540" s="7" t="s">
        <v>598</v>
      </c>
      <c r="F540" s="7">
        <v>269</v>
      </c>
      <c r="G540" s="7">
        <v>286</v>
      </c>
      <c r="H540" s="9">
        <f t="shared" si="17"/>
        <v>6.3197026022304925</v>
      </c>
    </row>
    <row r="541" spans="1:8" ht="19.5" customHeight="1">
      <c r="A541" s="7" t="s">
        <v>600</v>
      </c>
      <c r="B541" s="7"/>
      <c r="C541" s="7"/>
      <c r="D541" s="9" t="e">
        <f t="shared" si="16"/>
        <v>#DIV/0!</v>
      </c>
      <c r="E541" s="7" t="s">
        <v>600</v>
      </c>
      <c r="F541" s="7">
        <v>10</v>
      </c>
      <c r="G541" s="7">
        <v>6</v>
      </c>
      <c r="H541" s="9">
        <f t="shared" si="17"/>
        <v>-40</v>
      </c>
    </row>
    <row r="542" spans="1:8" ht="19.5" customHeight="1">
      <c r="A542" s="7" t="s">
        <v>602</v>
      </c>
      <c r="B542" s="7"/>
      <c r="C542" s="7"/>
      <c r="D542" s="9" t="e">
        <f t="shared" si="16"/>
        <v>#DIV/0!</v>
      </c>
      <c r="E542" s="7" t="s">
        <v>602</v>
      </c>
      <c r="F542" s="7"/>
      <c r="G542" s="7"/>
      <c r="H542" s="9" t="e">
        <f t="shared" si="17"/>
        <v>#DIV/0!</v>
      </c>
    </row>
    <row r="543" spans="1:8" ht="19.5" customHeight="1">
      <c r="A543" s="7" t="s">
        <v>835</v>
      </c>
      <c r="B543" s="7"/>
      <c r="C543" s="7"/>
      <c r="D543" s="9" t="e">
        <f t="shared" si="16"/>
        <v>#DIV/0!</v>
      </c>
      <c r="E543" s="7" t="s">
        <v>836</v>
      </c>
      <c r="F543" s="7"/>
      <c r="G543" s="7"/>
      <c r="H543" s="9" t="e">
        <f t="shared" si="17"/>
        <v>#DIV/0!</v>
      </c>
    </row>
    <row r="544" spans="1:8" ht="19.5" customHeight="1">
      <c r="A544" s="7" t="s">
        <v>837</v>
      </c>
      <c r="B544" s="7">
        <f>SUM(F518:F530)</f>
        <v>324</v>
      </c>
      <c r="C544" s="7">
        <f>SUM(G518:G530)</f>
        <v>348</v>
      </c>
      <c r="D544" s="9">
        <f t="shared" si="16"/>
        <v>7.407407407407418</v>
      </c>
      <c r="E544" s="7" t="s">
        <v>838</v>
      </c>
      <c r="F544" s="7">
        <v>174</v>
      </c>
      <c r="G544" s="7">
        <v>190</v>
      </c>
      <c r="H544" s="9">
        <f t="shared" si="17"/>
        <v>9.195402298850585</v>
      </c>
    </row>
    <row r="545" spans="1:8" ht="19.5" customHeight="1">
      <c r="A545" s="7" t="s">
        <v>839</v>
      </c>
      <c r="B545" s="7">
        <f>SUM(B546:B551)</f>
        <v>29</v>
      </c>
      <c r="C545" s="7">
        <f>SUM(C546:C551)</f>
        <v>32</v>
      </c>
      <c r="D545" s="9">
        <f t="shared" si="16"/>
        <v>10.344827586206895</v>
      </c>
      <c r="E545" s="7" t="s">
        <v>600</v>
      </c>
      <c r="F545" s="7"/>
      <c r="G545" s="7"/>
      <c r="H545" s="9" t="e">
        <f t="shared" si="17"/>
        <v>#DIV/0!</v>
      </c>
    </row>
    <row r="546" spans="1:8" ht="19.5" customHeight="1">
      <c r="A546" s="7" t="s">
        <v>598</v>
      </c>
      <c r="B546" s="7"/>
      <c r="C546" s="7"/>
      <c r="D546" s="9" t="e">
        <f t="shared" si="16"/>
        <v>#DIV/0!</v>
      </c>
      <c r="E546" s="7" t="s">
        <v>602</v>
      </c>
      <c r="F546" s="7"/>
      <c r="G546" s="7"/>
      <c r="H546" s="9" t="e">
        <f t="shared" si="17"/>
        <v>#DIV/0!</v>
      </c>
    </row>
    <row r="547" spans="1:8" ht="19.5" customHeight="1">
      <c r="A547" s="7" t="s">
        <v>600</v>
      </c>
      <c r="B547" s="7">
        <v>2</v>
      </c>
      <c r="C547" s="7">
        <v>2</v>
      </c>
      <c r="D547" s="9">
        <f t="shared" si="16"/>
        <v>0</v>
      </c>
      <c r="E547" s="7" t="s">
        <v>840</v>
      </c>
      <c r="F547" s="7">
        <v>1080</v>
      </c>
      <c r="G547" s="7">
        <v>1066</v>
      </c>
      <c r="H547" s="9">
        <f t="shared" si="17"/>
        <v>-1.2962962962962954</v>
      </c>
    </row>
    <row r="548" spans="1:8" ht="19.5" customHeight="1">
      <c r="A548" s="7" t="s">
        <v>602</v>
      </c>
      <c r="B548" s="7"/>
      <c r="C548" s="7"/>
      <c r="D548" s="9" t="e">
        <f t="shared" si="16"/>
        <v>#DIV/0!</v>
      </c>
      <c r="E548" s="7" t="s">
        <v>841</v>
      </c>
      <c r="F548" s="7">
        <v>42</v>
      </c>
      <c r="G548" s="7">
        <v>68</v>
      </c>
      <c r="H548" s="9">
        <f t="shared" si="17"/>
        <v>61.904761904761905</v>
      </c>
    </row>
    <row r="549" spans="1:8" ht="19.5" customHeight="1">
      <c r="A549" s="7" t="s">
        <v>842</v>
      </c>
      <c r="B549" s="7"/>
      <c r="C549" s="7"/>
      <c r="D549" s="9" t="e">
        <f t="shared" si="16"/>
        <v>#DIV/0!</v>
      </c>
      <c r="E549" s="7" t="s">
        <v>843</v>
      </c>
      <c r="F549" s="7">
        <v>41</v>
      </c>
      <c r="G549" s="7">
        <v>71</v>
      </c>
      <c r="H549" s="9">
        <f t="shared" si="17"/>
        <v>73.17073170731707</v>
      </c>
    </row>
    <row r="550" spans="1:8" ht="19.5" customHeight="1">
      <c r="A550" s="7" t="s">
        <v>844</v>
      </c>
      <c r="B550" s="7"/>
      <c r="C550" s="7"/>
      <c r="D550" s="9" t="e">
        <f t="shared" si="16"/>
        <v>#DIV/0!</v>
      </c>
      <c r="E550" s="7" t="s">
        <v>845</v>
      </c>
      <c r="F550" s="7">
        <f>SUM(F551:F555)</f>
        <v>100</v>
      </c>
      <c r="G550" s="7">
        <f>SUM(G551:G555)</f>
        <v>100</v>
      </c>
      <c r="H550" s="9">
        <f t="shared" si="17"/>
        <v>0</v>
      </c>
    </row>
    <row r="551" spans="1:8" ht="19.5" customHeight="1">
      <c r="A551" s="7" t="s">
        <v>846</v>
      </c>
      <c r="B551" s="7">
        <v>27</v>
      </c>
      <c r="C551" s="7">
        <v>30</v>
      </c>
      <c r="D551" s="9">
        <f t="shared" si="16"/>
        <v>11.111111111111116</v>
      </c>
      <c r="E551" s="7" t="s">
        <v>598</v>
      </c>
      <c r="F551" s="7"/>
      <c r="G551" s="7"/>
      <c r="H551" s="9" t="e">
        <f t="shared" si="17"/>
        <v>#DIV/0!</v>
      </c>
    </row>
    <row r="552" spans="1:8" ht="19.5" customHeight="1">
      <c r="A552" s="7" t="s">
        <v>847</v>
      </c>
      <c r="B552" s="7">
        <f>SUM(B553:B558)</f>
        <v>628</v>
      </c>
      <c r="C552" s="7">
        <f>SUM(C553:C558)</f>
        <v>642</v>
      </c>
      <c r="D552" s="9">
        <f t="shared" si="16"/>
        <v>2.2292993630573354</v>
      </c>
      <c r="E552" s="7" t="s">
        <v>600</v>
      </c>
      <c r="F552" s="7"/>
      <c r="G552" s="7"/>
      <c r="H552" s="9" t="e">
        <f t="shared" si="17"/>
        <v>#DIV/0!</v>
      </c>
    </row>
    <row r="553" spans="1:8" ht="19.5" customHeight="1">
      <c r="A553" s="7" t="s">
        <v>848</v>
      </c>
      <c r="B553" s="7"/>
      <c r="C553" s="7"/>
      <c r="D553" s="9" t="e">
        <f t="shared" si="16"/>
        <v>#DIV/0!</v>
      </c>
      <c r="E553" s="7" t="s">
        <v>602</v>
      </c>
      <c r="F553" s="7"/>
      <c r="G553" s="7"/>
      <c r="H553" s="9" t="e">
        <f t="shared" si="17"/>
        <v>#DIV/0!</v>
      </c>
    </row>
    <row r="554" spans="1:8" ht="19.5" customHeight="1">
      <c r="A554" s="7" t="s">
        <v>849</v>
      </c>
      <c r="B554" s="7"/>
      <c r="C554" s="7"/>
      <c r="D554" s="9" t="e">
        <f t="shared" si="16"/>
        <v>#DIV/0!</v>
      </c>
      <c r="E554" s="7" t="s">
        <v>850</v>
      </c>
      <c r="F554" s="7"/>
      <c r="G554" s="7"/>
      <c r="H554" s="9" t="e">
        <f t="shared" si="17"/>
        <v>#DIV/0!</v>
      </c>
    </row>
    <row r="555" spans="1:8" ht="19.5" customHeight="1">
      <c r="A555" s="7" t="s">
        <v>851</v>
      </c>
      <c r="B555" s="7"/>
      <c r="C555" s="7"/>
      <c r="D555" s="9" t="e">
        <f t="shared" si="16"/>
        <v>#DIV/0!</v>
      </c>
      <c r="E555" s="7" t="s">
        <v>852</v>
      </c>
      <c r="F555" s="7">
        <v>100</v>
      </c>
      <c r="G555" s="7">
        <v>100</v>
      </c>
      <c r="H555" s="9">
        <f t="shared" si="17"/>
        <v>0</v>
      </c>
    </row>
    <row r="556" spans="1:8" ht="19.5" customHeight="1">
      <c r="A556" s="7" t="s">
        <v>853</v>
      </c>
      <c r="B556" s="7"/>
      <c r="C556" s="7"/>
      <c r="D556" s="9" t="e">
        <f t="shared" si="16"/>
        <v>#DIV/0!</v>
      </c>
      <c r="E556" s="7" t="s">
        <v>854</v>
      </c>
      <c r="F556" s="7">
        <f>SUM(F557:F558)</f>
        <v>831</v>
      </c>
      <c r="G556" s="7">
        <f>SUM(G557:G558)</f>
        <v>834</v>
      </c>
      <c r="H556" s="9">
        <f t="shared" si="17"/>
        <v>0.3610108303249149</v>
      </c>
    </row>
    <row r="557" spans="1:8" ht="19.5" customHeight="1">
      <c r="A557" s="7" t="s">
        <v>855</v>
      </c>
      <c r="B557" s="7"/>
      <c r="C557" s="7"/>
      <c r="D557" s="9" t="e">
        <f t="shared" si="16"/>
        <v>#DIV/0!</v>
      </c>
      <c r="E557" s="7" t="s">
        <v>856</v>
      </c>
      <c r="F557" s="7"/>
      <c r="G557" s="7"/>
      <c r="H557" s="9" t="e">
        <f t="shared" si="17"/>
        <v>#DIV/0!</v>
      </c>
    </row>
    <row r="558" spans="1:8" ht="19.5" customHeight="1">
      <c r="A558" s="7" t="s">
        <v>857</v>
      </c>
      <c r="B558" s="7">
        <v>628</v>
      </c>
      <c r="C558" s="7">
        <v>642</v>
      </c>
      <c r="D558" s="9">
        <f t="shared" si="16"/>
        <v>2.2292993630573354</v>
      </c>
      <c r="E558" s="7" t="s">
        <v>858</v>
      </c>
      <c r="F558" s="7">
        <v>831</v>
      </c>
      <c r="G558" s="7">
        <v>834</v>
      </c>
      <c r="H558" s="9">
        <f t="shared" si="17"/>
        <v>0.3610108303249149</v>
      </c>
    </row>
    <row r="559" spans="1:8" ht="19.5" customHeight="1">
      <c r="A559" s="7" t="s">
        <v>859</v>
      </c>
      <c r="B559" s="7">
        <f>SUM(B560,B570,F550,F556)</f>
        <v>2751</v>
      </c>
      <c r="C559" s="7">
        <f>SUM(C560,C570,G550,G556)</f>
        <v>2560</v>
      </c>
      <c r="D559" s="9">
        <f t="shared" si="16"/>
        <v>-6.942929843693202</v>
      </c>
      <c r="E559" s="7" t="s">
        <v>860</v>
      </c>
      <c r="F559" s="7">
        <f>SUM(F560:F562)</f>
        <v>407</v>
      </c>
      <c r="G559" s="7">
        <f>SUM(G560:G562)</f>
        <v>332</v>
      </c>
      <c r="H559" s="9">
        <f t="shared" si="17"/>
        <v>-18.42751842751843</v>
      </c>
    </row>
    <row r="560" spans="1:8" ht="19.5" customHeight="1">
      <c r="A560" s="7" t="s">
        <v>861</v>
      </c>
      <c r="B560" s="7">
        <f>SUM(B561:B569)</f>
        <v>557</v>
      </c>
      <c r="C560" s="7">
        <f>SUM(C561:C569)</f>
        <v>301</v>
      </c>
      <c r="D560" s="9">
        <f t="shared" si="16"/>
        <v>-45.960502692998205</v>
      </c>
      <c r="E560" s="7" t="s">
        <v>862</v>
      </c>
      <c r="F560" s="7"/>
      <c r="G560" s="7"/>
      <c r="H560" s="9" t="e">
        <f t="shared" si="17"/>
        <v>#DIV/0!</v>
      </c>
    </row>
    <row r="561" spans="1:8" ht="19.5" customHeight="1">
      <c r="A561" s="7" t="s">
        <v>598</v>
      </c>
      <c r="B561" s="7">
        <v>178</v>
      </c>
      <c r="C561" s="7">
        <v>182</v>
      </c>
      <c r="D561" s="9">
        <f t="shared" si="16"/>
        <v>2.2471910112359605</v>
      </c>
      <c r="E561" s="7" t="s">
        <v>863</v>
      </c>
      <c r="F561" s="7"/>
      <c r="G561" s="7"/>
      <c r="H561" s="9" t="e">
        <f t="shared" si="17"/>
        <v>#DIV/0!</v>
      </c>
    </row>
    <row r="562" spans="1:8" ht="19.5" customHeight="1">
      <c r="A562" s="7" t="s">
        <v>600</v>
      </c>
      <c r="B562" s="7">
        <v>15</v>
      </c>
      <c r="C562" s="7">
        <v>14</v>
      </c>
      <c r="D562" s="9">
        <f t="shared" si="16"/>
        <v>-6.666666666666665</v>
      </c>
      <c r="E562" s="7" t="s">
        <v>864</v>
      </c>
      <c r="F562" s="7">
        <v>407</v>
      </c>
      <c r="G562" s="7">
        <v>332</v>
      </c>
      <c r="H562" s="9">
        <f t="shared" si="17"/>
        <v>-18.42751842751843</v>
      </c>
    </row>
    <row r="563" spans="1:8" ht="19.5" customHeight="1">
      <c r="A563" s="7" t="s">
        <v>602</v>
      </c>
      <c r="B563" s="7"/>
      <c r="C563" s="7"/>
      <c r="D563" s="9" t="e">
        <f t="shared" si="16"/>
        <v>#DIV/0!</v>
      </c>
      <c r="E563" s="7" t="s">
        <v>865</v>
      </c>
      <c r="F563" s="7">
        <f>SUM(F564:F571,B572)</f>
        <v>0</v>
      </c>
      <c r="G563" s="7">
        <f>SUM(G564:G571,C572)</f>
        <v>0</v>
      </c>
      <c r="H563" s="9" t="e">
        <f t="shared" si="17"/>
        <v>#DIV/0!</v>
      </c>
    </row>
    <row r="564" spans="1:8" ht="19.5" customHeight="1">
      <c r="A564" s="7" t="s">
        <v>866</v>
      </c>
      <c r="B564" s="7"/>
      <c r="C564" s="7"/>
      <c r="D564" s="9" t="e">
        <f t="shared" si="16"/>
        <v>#DIV/0!</v>
      </c>
      <c r="E564" s="7" t="s">
        <v>867</v>
      </c>
      <c r="F564" s="7"/>
      <c r="G564" s="7"/>
      <c r="H564" s="9" t="e">
        <f t="shared" si="17"/>
        <v>#DIV/0!</v>
      </c>
    </row>
    <row r="565" spans="1:8" ht="19.5" customHeight="1">
      <c r="A565" s="7" t="s">
        <v>868</v>
      </c>
      <c r="B565" s="7"/>
      <c r="C565" s="7"/>
      <c r="D565" s="9" t="e">
        <f t="shared" si="16"/>
        <v>#DIV/0!</v>
      </c>
      <c r="E565" s="7" t="s">
        <v>869</v>
      </c>
      <c r="F565" s="7"/>
      <c r="G565" s="7"/>
      <c r="H565" s="9" t="e">
        <f t="shared" si="17"/>
        <v>#DIV/0!</v>
      </c>
    </row>
    <row r="566" spans="1:8" ht="19.5" customHeight="1">
      <c r="A566" s="7" t="s">
        <v>870</v>
      </c>
      <c r="B566" s="7"/>
      <c r="C566" s="7"/>
      <c r="D566" s="9" t="e">
        <f t="shared" si="16"/>
        <v>#DIV/0!</v>
      </c>
      <c r="E566" s="7" t="s">
        <v>871</v>
      </c>
      <c r="F566" s="7"/>
      <c r="G566" s="7"/>
      <c r="H566" s="9" t="e">
        <f t="shared" si="17"/>
        <v>#DIV/0!</v>
      </c>
    </row>
    <row r="567" spans="1:8" ht="19.5" customHeight="1">
      <c r="A567" s="7" t="s">
        <v>872</v>
      </c>
      <c r="B567" s="7"/>
      <c r="C567" s="7"/>
      <c r="D567" s="9" t="e">
        <f t="shared" si="16"/>
        <v>#DIV/0!</v>
      </c>
      <c r="E567" s="7" t="s">
        <v>873</v>
      </c>
      <c r="F567" s="7"/>
      <c r="G567" s="7"/>
      <c r="H567" s="9" t="e">
        <f t="shared" si="17"/>
        <v>#DIV/0!</v>
      </c>
    </row>
    <row r="568" spans="1:8" ht="19.5" customHeight="1">
      <c r="A568" s="7" t="s">
        <v>636</v>
      </c>
      <c r="B568" s="7">
        <v>24</v>
      </c>
      <c r="C568" s="7">
        <v>25</v>
      </c>
      <c r="D568" s="9">
        <f t="shared" si="16"/>
        <v>4.166666666666674</v>
      </c>
      <c r="E568" s="7" t="s">
        <v>874</v>
      </c>
      <c r="F568" s="7"/>
      <c r="G568" s="7"/>
      <c r="H568" s="9" t="e">
        <f t="shared" si="17"/>
        <v>#DIV/0!</v>
      </c>
    </row>
    <row r="569" spans="1:8" ht="19.5" customHeight="1">
      <c r="A569" s="7" t="s">
        <v>875</v>
      </c>
      <c r="B569" s="7">
        <v>340</v>
      </c>
      <c r="C569" s="7">
        <v>80</v>
      </c>
      <c r="D569" s="9">
        <f t="shared" si="16"/>
        <v>-76.47058823529412</v>
      </c>
      <c r="E569" s="7" t="s">
        <v>632</v>
      </c>
      <c r="F569" s="7"/>
      <c r="G569" s="7"/>
      <c r="H569" s="9" t="e">
        <f t="shared" si="17"/>
        <v>#DIV/0!</v>
      </c>
    </row>
    <row r="570" spans="1:8" ht="19.5" customHeight="1">
      <c r="A570" s="7" t="s">
        <v>876</v>
      </c>
      <c r="B570" s="7">
        <f>SUM(B571,F545:F549)</f>
        <v>1263</v>
      </c>
      <c r="C570" s="7">
        <f>SUM(C571,G545:G549)</f>
        <v>1325</v>
      </c>
      <c r="D570" s="9">
        <f t="shared" si="16"/>
        <v>4.908946951702298</v>
      </c>
      <c r="E570" s="7" t="s">
        <v>877</v>
      </c>
      <c r="F570" s="7"/>
      <c r="G570" s="7"/>
      <c r="H570" s="9" t="e">
        <f t="shared" si="17"/>
        <v>#DIV/0!</v>
      </c>
    </row>
    <row r="571" spans="1:8" ht="19.5" customHeight="1">
      <c r="A571" s="7" t="s">
        <v>598</v>
      </c>
      <c r="B571" s="7">
        <v>100</v>
      </c>
      <c r="C571" s="7">
        <v>120</v>
      </c>
      <c r="D571" s="9">
        <f t="shared" si="16"/>
        <v>19.999999999999996</v>
      </c>
      <c r="E571" s="7" t="s">
        <v>878</v>
      </c>
      <c r="F571" s="7"/>
      <c r="G571" s="7"/>
      <c r="H571" s="9" t="e">
        <f t="shared" si="17"/>
        <v>#DIV/0!</v>
      </c>
    </row>
    <row r="572" spans="1:8" ht="19.5" customHeight="1">
      <c r="A572" s="7" t="s">
        <v>879</v>
      </c>
      <c r="B572" s="7"/>
      <c r="C572" s="7"/>
      <c r="D572" s="9" t="e">
        <f t="shared" si="16"/>
        <v>#DIV/0!</v>
      </c>
      <c r="E572" s="7" t="s">
        <v>880</v>
      </c>
      <c r="F572" s="7"/>
      <c r="G572" s="7"/>
      <c r="H572" s="9" t="e">
        <f t="shared" si="17"/>
        <v>#DIV/0!</v>
      </c>
    </row>
    <row r="573" spans="1:8" ht="19.5" customHeight="1">
      <c r="A573" s="7" t="s">
        <v>881</v>
      </c>
      <c r="B573" s="7">
        <f>SUM(B574,B595,F588,F597,B610,F599)</f>
        <v>5412</v>
      </c>
      <c r="C573" s="7">
        <f>SUM(C574,C595,G588,G597,C610,G599)</f>
        <v>5134</v>
      </c>
      <c r="D573" s="9">
        <f t="shared" si="16"/>
        <v>-5.136733185513675</v>
      </c>
      <c r="E573" s="7" t="s">
        <v>882</v>
      </c>
      <c r="F573" s="7"/>
      <c r="G573" s="7"/>
      <c r="H573" s="9" t="e">
        <f t="shared" si="17"/>
        <v>#DIV/0!</v>
      </c>
    </row>
    <row r="574" spans="1:8" ht="19.5" customHeight="1">
      <c r="A574" s="7" t="s">
        <v>883</v>
      </c>
      <c r="B574" s="7">
        <f>SUM(B575:B594)</f>
        <v>4825</v>
      </c>
      <c r="C574" s="7">
        <f>SUM(C575:C594)</f>
        <v>4088</v>
      </c>
      <c r="D574" s="9">
        <f t="shared" si="16"/>
        <v>-15.274611398963733</v>
      </c>
      <c r="E574" s="7" t="s">
        <v>884</v>
      </c>
      <c r="F574" s="7"/>
      <c r="G574" s="7"/>
      <c r="H574" s="9" t="e">
        <f t="shared" si="17"/>
        <v>#DIV/0!</v>
      </c>
    </row>
    <row r="575" spans="1:8" ht="19.5" customHeight="1">
      <c r="A575" s="7" t="s">
        <v>598</v>
      </c>
      <c r="B575" s="7">
        <v>1813</v>
      </c>
      <c r="C575" s="7">
        <v>1912</v>
      </c>
      <c r="D575" s="9">
        <f t="shared" si="16"/>
        <v>5.4605626034197385</v>
      </c>
      <c r="E575" s="7" t="s">
        <v>885</v>
      </c>
      <c r="F575" s="7"/>
      <c r="G575" s="7"/>
      <c r="H575" s="9" t="e">
        <f t="shared" si="17"/>
        <v>#DIV/0!</v>
      </c>
    </row>
    <row r="576" spans="1:8" ht="19.5" customHeight="1">
      <c r="A576" s="7" t="s">
        <v>600</v>
      </c>
      <c r="B576" s="7">
        <v>790</v>
      </c>
      <c r="C576" s="7">
        <v>790</v>
      </c>
      <c r="D576" s="9">
        <f t="shared" si="16"/>
        <v>0</v>
      </c>
      <c r="E576" s="7" t="s">
        <v>886</v>
      </c>
      <c r="F576" s="7"/>
      <c r="G576" s="7"/>
      <c r="H576" s="9" t="e">
        <f t="shared" si="17"/>
        <v>#DIV/0!</v>
      </c>
    </row>
    <row r="577" spans="1:8" ht="19.5" customHeight="1">
      <c r="A577" s="7" t="s">
        <v>602</v>
      </c>
      <c r="B577" s="7"/>
      <c r="C577" s="7"/>
      <c r="D577" s="9" t="e">
        <f t="shared" si="16"/>
        <v>#DIV/0!</v>
      </c>
      <c r="E577" s="7" t="s">
        <v>887</v>
      </c>
      <c r="F577" s="7"/>
      <c r="G577" s="7"/>
      <c r="H577" s="9" t="e">
        <f t="shared" si="17"/>
        <v>#DIV/0!</v>
      </c>
    </row>
    <row r="578" spans="1:8" ht="19.5" customHeight="1">
      <c r="A578" s="7" t="s">
        <v>888</v>
      </c>
      <c r="B578" s="7"/>
      <c r="C578" s="7"/>
      <c r="D578" s="9" t="e">
        <f t="shared" si="16"/>
        <v>#DIV/0!</v>
      </c>
      <c r="E578" s="7" t="s">
        <v>889</v>
      </c>
      <c r="F578" s="7"/>
      <c r="G578" s="7"/>
      <c r="H578" s="9" t="e">
        <f t="shared" si="17"/>
        <v>#DIV/0!</v>
      </c>
    </row>
    <row r="579" spans="1:8" ht="19.5" customHeight="1">
      <c r="A579" s="7" t="s">
        <v>890</v>
      </c>
      <c r="B579" s="7">
        <v>5</v>
      </c>
      <c r="C579" s="7"/>
      <c r="D579" s="9">
        <f t="shared" si="16"/>
        <v>-100</v>
      </c>
      <c r="E579" s="7" t="s">
        <v>891</v>
      </c>
      <c r="F579" s="7"/>
      <c r="G579" s="7"/>
      <c r="H579" s="9" t="e">
        <f t="shared" si="17"/>
        <v>#DIV/0!</v>
      </c>
    </row>
    <row r="580" spans="1:8" ht="19.5" customHeight="1">
      <c r="A580" s="7" t="s">
        <v>892</v>
      </c>
      <c r="B580" s="7"/>
      <c r="C580" s="7"/>
      <c r="D580" s="9" t="e">
        <f t="shared" si="16"/>
        <v>#DIV/0!</v>
      </c>
      <c r="E580" s="7" t="s">
        <v>893</v>
      </c>
      <c r="F580" s="7"/>
      <c r="G580" s="7"/>
      <c r="H580" s="9" t="e">
        <f t="shared" si="17"/>
        <v>#DIV/0!</v>
      </c>
    </row>
    <row r="581" spans="1:8" ht="19.5" customHeight="1">
      <c r="A581" s="7" t="s">
        <v>894</v>
      </c>
      <c r="B581" s="7"/>
      <c r="C581" s="7"/>
      <c r="D581" s="9" t="e">
        <f t="shared" si="16"/>
        <v>#DIV/0!</v>
      </c>
      <c r="E581" s="7" t="s">
        <v>895</v>
      </c>
      <c r="F581" s="7"/>
      <c r="G581" s="7"/>
      <c r="H581" s="9" t="e">
        <f t="shared" si="17"/>
        <v>#DIV/0!</v>
      </c>
    </row>
    <row r="582" spans="1:8" ht="19.5" customHeight="1">
      <c r="A582" s="7" t="s">
        <v>896</v>
      </c>
      <c r="B582" s="7"/>
      <c r="C582" s="7"/>
      <c r="D582" s="9" t="e">
        <f aca="true" t="shared" si="18" ref="D582:D645">(C582/B582-1)*100</f>
        <v>#DIV/0!</v>
      </c>
      <c r="E582" s="7" t="s">
        <v>897</v>
      </c>
      <c r="F582" s="7"/>
      <c r="G582" s="7"/>
      <c r="H582" s="9" t="e">
        <f aca="true" t="shared" si="19" ref="H582:H645">(G582/F582-1)*100</f>
        <v>#DIV/0!</v>
      </c>
    </row>
    <row r="583" spans="1:8" ht="19.5" customHeight="1">
      <c r="A583" s="7" t="s">
        <v>898</v>
      </c>
      <c r="B583" s="7"/>
      <c r="C583" s="7">
        <v>5</v>
      </c>
      <c r="D583" s="9" t="e">
        <f t="shared" si="18"/>
        <v>#DIV/0!</v>
      </c>
      <c r="E583" s="7" t="s">
        <v>899</v>
      </c>
      <c r="F583" s="7"/>
      <c r="G583" s="7"/>
      <c r="H583" s="9" t="e">
        <f t="shared" si="19"/>
        <v>#DIV/0!</v>
      </c>
    </row>
    <row r="584" spans="1:8" ht="19.5" customHeight="1">
      <c r="A584" s="7" t="s">
        <v>900</v>
      </c>
      <c r="B584" s="7"/>
      <c r="C584" s="7"/>
      <c r="D584" s="9" t="e">
        <f t="shared" si="18"/>
        <v>#DIV/0!</v>
      </c>
      <c r="E584" s="7" t="s">
        <v>901</v>
      </c>
      <c r="F584" s="7"/>
      <c r="G584" s="7"/>
      <c r="H584" s="9" t="e">
        <f t="shared" si="19"/>
        <v>#DIV/0!</v>
      </c>
    </row>
    <row r="585" spans="1:8" ht="19.5" customHeight="1">
      <c r="A585" s="7" t="s">
        <v>902</v>
      </c>
      <c r="B585" s="7"/>
      <c r="C585" s="7"/>
      <c r="D585" s="9" t="e">
        <f t="shared" si="18"/>
        <v>#DIV/0!</v>
      </c>
      <c r="E585" s="7" t="s">
        <v>903</v>
      </c>
      <c r="F585" s="7"/>
      <c r="G585" s="7"/>
      <c r="H585" s="9" t="e">
        <f t="shared" si="19"/>
        <v>#DIV/0!</v>
      </c>
    </row>
    <row r="586" spans="1:8" ht="19.5" customHeight="1">
      <c r="A586" s="7" t="s">
        <v>904</v>
      </c>
      <c r="B586" s="7"/>
      <c r="C586" s="7"/>
      <c r="D586" s="9" t="e">
        <f t="shared" si="18"/>
        <v>#DIV/0!</v>
      </c>
      <c r="E586" s="7" t="s">
        <v>636</v>
      </c>
      <c r="F586" s="7"/>
      <c r="G586" s="7"/>
      <c r="H586" s="9" t="e">
        <f t="shared" si="19"/>
        <v>#DIV/0!</v>
      </c>
    </row>
    <row r="587" spans="1:8" ht="19.5" customHeight="1">
      <c r="A587" s="7" t="s">
        <v>905</v>
      </c>
      <c r="B587" s="7"/>
      <c r="C587" s="7"/>
      <c r="D587" s="9" t="e">
        <f t="shared" si="18"/>
        <v>#DIV/0!</v>
      </c>
      <c r="E587" s="7" t="s">
        <v>906</v>
      </c>
      <c r="F587" s="7"/>
      <c r="G587" s="7"/>
      <c r="H587" s="9" t="e">
        <f t="shared" si="19"/>
        <v>#DIV/0!</v>
      </c>
    </row>
    <row r="588" spans="1:8" ht="19.5" customHeight="1">
      <c r="A588" s="7" t="s">
        <v>907</v>
      </c>
      <c r="B588" s="7"/>
      <c r="C588" s="7"/>
      <c r="D588" s="9" t="e">
        <f t="shared" si="18"/>
        <v>#DIV/0!</v>
      </c>
      <c r="E588" s="7" t="s">
        <v>908</v>
      </c>
      <c r="F588" s="7">
        <f>SUM(F589:F596)</f>
        <v>80</v>
      </c>
      <c r="G588" s="7">
        <f>SUM(G589:G596)</f>
        <v>85</v>
      </c>
      <c r="H588" s="9">
        <f t="shared" si="19"/>
        <v>6.25</v>
      </c>
    </row>
    <row r="589" spans="1:8" ht="19.5" customHeight="1">
      <c r="A589" s="7" t="s">
        <v>909</v>
      </c>
      <c r="B589" s="7"/>
      <c r="C589" s="7"/>
      <c r="D589" s="9" t="e">
        <f t="shared" si="18"/>
        <v>#DIV/0!</v>
      </c>
      <c r="E589" s="7" t="s">
        <v>598</v>
      </c>
      <c r="F589" s="7">
        <v>50</v>
      </c>
      <c r="G589" s="7">
        <v>55</v>
      </c>
      <c r="H589" s="9">
        <f t="shared" si="19"/>
        <v>10.000000000000009</v>
      </c>
    </row>
    <row r="590" spans="1:8" ht="19.5" customHeight="1">
      <c r="A590" s="7" t="s">
        <v>910</v>
      </c>
      <c r="B590" s="7"/>
      <c r="C590" s="7"/>
      <c r="D590" s="9" t="e">
        <f t="shared" si="18"/>
        <v>#DIV/0!</v>
      </c>
      <c r="E590" s="7" t="s">
        <v>600</v>
      </c>
      <c r="F590" s="7"/>
      <c r="G590" s="7"/>
      <c r="H590" s="9" t="e">
        <f t="shared" si="19"/>
        <v>#DIV/0!</v>
      </c>
    </row>
    <row r="591" spans="1:8" ht="19.5" customHeight="1">
      <c r="A591" s="7" t="s">
        <v>911</v>
      </c>
      <c r="B591" s="7"/>
      <c r="C591" s="7"/>
      <c r="D591" s="9" t="e">
        <f t="shared" si="18"/>
        <v>#DIV/0!</v>
      </c>
      <c r="E591" s="7" t="s">
        <v>602</v>
      </c>
      <c r="F591" s="7"/>
      <c r="G591" s="7"/>
      <c r="H591" s="9" t="e">
        <f t="shared" si="19"/>
        <v>#DIV/0!</v>
      </c>
    </row>
    <row r="592" spans="1:8" ht="19.5" customHeight="1">
      <c r="A592" s="7" t="s">
        <v>912</v>
      </c>
      <c r="B592" s="7">
        <v>2000</v>
      </c>
      <c r="C592" s="7">
        <v>1100</v>
      </c>
      <c r="D592" s="9">
        <f t="shared" si="18"/>
        <v>-44.99999999999999</v>
      </c>
      <c r="E592" s="7" t="s">
        <v>913</v>
      </c>
      <c r="F592" s="7"/>
      <c r="G592" s="7"/>
      <c r="H592" s="9" t="e">
        <f t="shared" si="19"/>
        <v>#DIV/0!</v>
      </c>
    </row>
    <row r="593" spans="1:8" ht="19.5" customHeight="1">
      <c r="A593" s="7" t="s">
        <v>636</v>
      </c>
      <c r="B593" s="7">
        <v>25</v>
      </c>
      <c r="C593" s="7">
        <v>26</v>
      </c>
      <c r="D593" s="9">
        <f t="shared" si="18"/>
        <v>4.0000000000000036</v>
      </c>
      <c r="E593" s="7" t="s">
        <v>914</v>
      </c>
      <c r="F593" s="7"/>
      <c r="G593" s="7"/>
      <c r="H593" s="9" t="e">
        <f t="shared" si="19"/>
        <v>#DIV/0!</v>
      </c>
    </row>
    <row r="594" spans="1:8" ht="19.5" customHeight="1">
      <c r="A594" s="7" t="s">
        <v>915</v>
      </c>
      <c r="B594" s="7">
        <v>192</v>
      </c>
      <c r="C594" s="7">
        <v>255</v>
      </c>
      <c r="D594" s="9">
        <f t="shared" si="18"/>
        <v>32.8125</v>
      </c>
      <c r="E594" s="7" t="s">
        <v>916</v>
      </c>
      <c r="F594" s="7"/>
      <c r="G594" s="7"/>
      <c r="H594" s="9" t="e">
        <f t="shared" si="19"/>
        <v>#DIV/0!</v>
      </c>
    </row>
    <row r="595" spans="1:8" ht="19.5" customHeight="1">
      <c r="A595" s="7" t="s">
        <v>917</v>
      </c>
      <c r="B595" s="7">
        <f>SUM(B596:B598,F572:F587)</f>
        <v>0</v>
      </c>
      <c r="C595" s="7">
        <f>SUM(C596:C598,G572:G587)</f>
        <v>0</v>
      </c>
      <c r="D595" s="9" t="e">
        <f t="shared" si="18"/>
        <v>#DIV/0!</v>
      </c>
      <c r="E595" s="7" t="s">
        <v>636</v>
      </c>
      <c r="F595" s="7"/>
      <c r="G595" s="7"/>
      <c r="H595" s="9" t="e">
        <f t="shared" si="19"/>
        <v>#DIV/0!</v>
      </c>
    </row>
    <row r="596" spans="1:8" ht="19.5" customHeight="1">
      <c r="A596" s="7" t="s">
        <v>598</v>
      </c>
      <c r="B596" s="7"/>
      <c r="C596" s="7"/>
      <c r="D596" s="9" t="e">
        <f t="shared" si="18"/>
        <v>#DIV/0!</v>
      </c>
      <c r="E596" s="7" t="s">
        <v>918</v>
      </c>
      <c r="F596" s="7">
        <v>30</v>
      </c>
      <c r="G596" s="7">
        <v>30</v>
      </c>
      <c r="H596" s="9">
        <f t="shared" si="19"/>
        <v>0</v>
      </c>
    </row>
    <row r="597" spans="1:8" ht="19.5" customHeight="1">
      <c r="A597" s="7" t="s">
        <v>600</v>
      </c>
      <c r="B597" s="7"/>
      <c r="C597" s="7"/>
      <c r="D597" s="9" t="e">
        <f t="shared" si="18"/>
        <v>#DIV/0!</v>
      </c>
      <c r="E597" s="7" t="s">
        <v>919</v>
      </c>
      <c r="F597" s="7">
        <f>SUM(F598,B599:B609)</f>
        <v>157</v>
      </c>
      <c r="G597" s="7">
        <f>SUM(G598,C599:C609)</f>
        <v>181</v>
      </c>
      <c r="H597" s="9">
        <f t="shared" si="19"/>
        <v>15.286624203821653</v>
      </c>
    </row>
    <row r="598" spans="1:8" ht="19.5" customHeight="1">
      <c r="A598" s="7" t="s">
        <v>602</v>
      </c>
      <c r="B598" s="7"/>
      <c r="C598" s="7"/>
      <c r="D598" s="9" t="e">
        <f t="shared" si="18"/>
        <v>#DIV/0!</v>
      </c>
      <c r="E598" s="7" t="s">
        <v>598</v>
      </c>
      <c r="F598" s="7">
        <v>52</v>
      </c>
      <c r="G598" s="7">
        <v>65</v>
      </c>
      <c r="H598" s="9">
        <f t="shared" si="19"/>
        <v>25</v>
      </c>
    </row>
    <row r="599" spans="1:8" ht="19.5" customHeight="1">
      <c r="A599" s="7" t="s">
        <v>600</v>
      </c>
      <c r="B599" s="7"/>
      <c r="C599" s="7"/>
      <c r="D599" s="9" t="e">
        <f t="shared" si="18"/>
        <v>#DIV/0!</v>
      </c>
      <c r="E599" s="7" t="s">
        <v>920</v>
      </c>
      <c r="F599" s="7">
        <v>0</v>
      </c>
      <c r="G599" s="7">
        <v>0</v>
      </c>
      <c r="H599" s="9" t="e">
        <f t="shared" si="19"/>
        <v>#DIV/0!</v>
      </c>
    </row>
    <row r="600" spans="1:8" ht="19.5" customHeight="1">
      <c r="A600" s="7" t="s">
        <v>602</v>
      </c>
      <c r="B600" s="7"/>
      <c r="C600" s="7"/>
      <c r="D600" s="9" t="e">
        <f t="shared" si="18"/>
        <v>#DIV/0!</v>
      </c>
      <c r="E600" s="7" t="s">
        <v>921</v>
      </c>
      <c r="F600" s="7">
        <f>SUM(F601,F610,F614)</f>
        <v>10125</v>
      </c>
      <c r="G600" s="7">
        <f>SUM(G601,G610,G614)</f>
        <v>11760</v>
      </c>
      <c r="H600" s="9">
        <f t="shared" si="19"/>
        <v>16.148148148148156</v>
      </c>
    </row>
    <row r="601" spans="1:8" ht="19.5" customHeight="1">
      <c r="A601" s="7" t="s">
        <v>922</v>
      </c>
      <c r="B601" s="7"/>
      <c r="C601" s="7"/>
      <c r="D601" s="9" t="e">
        <f t="shared" si="18"/>
        <v>#DIV/0!</v>
      </c>
      <c r="E601" s="7" t="s">
        <v>923</v>
      </c>
      <c r="F601" s="7">
        <f>SUM(F602:F609)</f>
        <v>0</v>
      </c>
      <c r="G601" s="7">
        <f>SUM(G602:G609)</f>
        <v>0</v>
      </c>
      <c r="H601" s="9" t="e">
        <f t="shared" si="19"/>
        <v>#DIV/0!</v>
      </c>
    </row>
    <row r="602" spans="1:8" ht="19.5" customHeight="1">
      <c r="A602" s="7" t="s">
        <v>924</v>
      </c>
      <c r="B602" s="7"/>
      <c r="C602" s="7"/>
      <c r="D602" s="9" t="e">
        <f t="shared" si="18"/>
        <v>#DIV/0!</v>
      </c>
      <c r="E602" s="7" t="s">
        <v>925</v>
      </c>
      <c r="F602" s="7"/>
      <c r="G602" s="7"/>
      <c r="H602" s="9" t="e">
        <f t="shared" si="19"/>
        <v>#DIV/0!</v>
      </c>
    </row>
    <row r="603" spans="1:8" ht="19.5" customHeight="1">
      <c r="A603" s="7" t="s">
        <v>926</v>
      </c>
      <c r="B603" s="7"/>
      <c r="C603" s="7"/>
      <c r="D603" s="9" t="e">
        <f t="shared" si="18"/>
        <v>#DIV/0!</v>
      </c>
      <c r="E603" s="7" t="s">
        <v>927</v>
      </c>
      <c r="F603" s="7"/>
      <c r="G603" s="7"/>
      <c r="H603" s="9" t="e">
        <f t="shared" si="19"/>
        <v>#DIV/0!</v>
      </c>
    </row>
    <row r="604" spans="1:8" ht="19.5" customHeight="1">
      <c r="A604" s="7" t="s">
        <v>928</v>
      </c>
      <c r="B604" s="7"/>
      <c r="C604" s="7"/>
      <c r="D604" s="9" t="e">
        <f t="shared" si="18"/>
        <v>#DIV/0!</v>
      </c>
      <c r="E604" s="7" t="s">
        <v>929</v>
      </c>
      <c r="F604" s="7"/>
      <c r="G604" s="7"/>
      <c r="H604" s="9" t="e">
        <f t="shared" si="19"/>
        <v>#DIV/0!</v>
      </c>
    </row>
    <row r="605" spans="1:8" ht="19.5" customHeight="1">
      <c r="A605" s="7" t="s">
        <v>930</v>
      </c>
      <c r="B605" s="7"/>
      <c r="C605" s="7"/>
      <c r="D605" s="9" t="e">
        <f t="shared" si="18"/>
        <v>#DIV/0!</v>
      </c>
      <c r="E605" s="7" t="s">
        <v>931</v>
      </c>
      <c r="F605" s="7"/>
      <c r="G605" s="7"/>
      <c r="H605" s="9" t="e">
        <f t="shared" si="19"/>
        <v>#DIV/0!</v>
      </c>
    </row>
    <row r="606" spans="1:8" ht="19.5" customHeight="1">
      <c r="A606" s="7" t="s">
        <v>932</v>
      </c>
      <c r="B606" s="7"/>
      <c r="C606" s="7"/>
      <c r="D606" s="9" t="e">
        <f t="shared" si="18"/>
        <v>#DIV/0!</v>
      </c>
      <c r="E606" s="7" t="s">
        <v>933</v>
      </c>
      <c r="F606" s="7"/>
      <c r="G606" s="7"/>
      <c r="H606" s="9" t="e">
        <f t="shared" si="19"/>
        <v>#DIV/0!</v>
      </c>
    </row>
    <row r="607" spans="1:8" ht="19.5" customHeight="1">
      <c r="A607" s="7" t="s">
        <v>934</v>
      </c>
      <c r="B607" s="7"/>
      <c r="C607" s="7"/>
      <c r="D607" s="9" t="e">
        <f t="shared" si="18"/>
        <v>#DIV/0!</v>
      </c>
      <c r="E607" s="7" t="s">
        <v>935</v>
      </c>
      <c r="F607" s="7"/>
      <c r="G607" s="7"/>
      <c r="H607" s="9" t="e">
        <f t="shared" si="19"/>
        <v>#DIV/0!</v>
      </c>
    </row>
    <row r="608" spans="1:8" ht="19.5" customHeight="1">
      <c r="A608" s="7" t="s">
        <v>936</v>
      </c>
      <c r="B608" s="7">
        <v>77</v>
      </c>
      <c r="C608" s="7">
        <v>98</v>
      </c>
      <c r="D608" s="9">
        <f t="shared" si="18"/>
        <v>27.27272727272727</v>
      </c>
      <c r="E608" s="7" t="s">
        <v>937</v>
      </c>
      <c r="F608" s="7"/>
      <c r="G608" s="7"/>
      <c r="H608" s="9" t="e">
        <f t="shared" si="19"/>
        <v>#DIV/0!</v>
      </c>
    </row>
    <row r="609" spans="1:8" ht="19.5" customHeight="1">
      <c r="A609" s="7" t="s">
        <v>938</v>
      </c>
      <c r="B609" s="7">
        <v>28</v>
      </c>
      <c r="C609" s="7">
        <v>18</v>
      </c>
      <c r="D609" s="9">
        <f t="shared" si="18"/>
        <v>-35.71428571428571</v>
      </c>
      <c r="E609" s="7" t="s">
        <v>939</v>
      </c>
      <c r="F609" s="7"/>
      <c r="G609" s="7"/>
      <c r="H609" s="9" t="e">
        <f t="shared" si="19"/>
        <v>#DIV/0!</v>
      </c>
    </row>
    <row r="610" spans="1:8" ht="19.5" customHeight="1">
      <c r="A610" s="7" t="s">
        <v>940</v>
      </c>
      <c r="B610" s="7">
        <f>SUM(B611:B625)</f>
        <v>350</v>
      </c>
      <c r="C610" s="7">
        <f>SUM(C611:C625)</f>
        <v>780</v>
      </c>
      <c r="D610" s="9">
        <f t="shared" si="18"/>
        <v>122.85714285714286</v>
      </c>
      <c r="E610" s="7" t="s">
        <v>941</v>
      </c>
      <c r="F610" s="7">
        <f>SUM(F611:F613)</f>
        <v>9666</v>
      </c>
      <c r="G610" s="7">
        <f>SUM(G611:G613)</f>
        <v>11199</v>
      </c>
      <c r="H610" s="9">
        <f t="shared" si="19"/>
        <v>15.859714463066421</v>
      </c>
    </row>
    <row r="611" spans="1:8" ht="19.5" customHeight="1">
      <c r="A611" s="7" t="s">
        <v>598</v>
      </c>
      <c r="B611" s="7"/>
      <c r="C611" s="7"/>
      <c r="D611" s="9" t="e">
        <f t="shared" si="18"/>
        <v>#DIV/0!</v>
      </c>
      <c r="E611" s="7" t="s">
        <v>942</v>
      </c>
      <c r="F611" s="7">
        <v>9666</v>
      </c>
      <c r="G611" s="7">
        <v>11199</v>
      </c>
      <c r="H611" s="9">
        <f t="shared" si="19"/>
        <v>15.859714463066421</v>
      </c>
    </row>
    <row r="612" spans="1:8" ht="19.5" customHeight="1">
      <c r="A612" s="7" t="s">
        <v>600</v>
      </c>
      <c r="B612" s="7"/>
      <c r="C612" s="7"/>
      <c r="D612" s="9" t="e">
        <f t="shared" si="18"/>
        <v>#DIV/0!</v>
      </c>
      <c r="E612" s="7" t="s">
        <v>943</v>
      </c>
      <c r="F612" s="7"/>
      <c r="G612" s="7"/>
      <c r="H612" s="9" t="e">
        <f t="shared" si="19"/>
        <v>#DIV/0!</v>
      </c>
    </row>
    <row r="613" spans="1:8" ht="19.5" customHeight="1">
      <c r="A613" s="7" t="s">
        <v>602</v>
      </c>
      <c r="B613" s="7"/>
      <c r="C613" s="7"/>
      <c r="D613" s="9" t="e">
        <f t="shared" si="18"/>
        <v>#DIV/0!</v>
      </c>
      <c r="E613" s="7" t="s">
        <v>944</v>
      </c>
      <c r="F613" s="7"/>
      <c r="G613" s="7"/>
      <c r="H613" s="9" t="e">
        <f t="shared" si="19"/>
        <v>#DIV/0!</v>
      </c>
    </row>
    <row r="614" spans="1:8" ht="19.5" customHeight="1">
      <c r="A614" s="7" t="s">
        <v>945</v>
      </c>
      <c r="B614" s="7"/>
      <c r="C614" s="7"/>
      <c r="D614" s="9" t="e">
        <f t="shared" si="18"/>
        <v>#DIV/0!</v>
      </c>
      <c r="E614" s="7" t="s">
        <v>946</v>
      </c>
      <c r="F614" s="7">
        <f>SUM(F615:F616)</f>
        <v>459</v>
      </c>
      <c r="G614" s="7">
        <f>SUM(G615:G616)</f>
        <v>561</v>
      </c>
      <c r="H614" s="9">
        <f t="shared" si="19"/>
        <v>22.222222222222232</v>
      </c>
    </row>
    <row r="615" spans="1:8" ht="19.5" customHeight="1">
      <c r="A615" s="7" t="s">
        <v>947</v>
      </c>
      <c r="B615" s="7"/>
      <c r="C615" s="7"/>
      <c r="D615" s="9" t="e">
        <f t="shared" si="18"/>
        <v>#DIV/0!</v>
      </c>
      <c r="E615" s="7" t="s">
        <v>948</v>
      </c>
      <c r="F615" s="7"/>
      <c r="G615" s="7"/>
      <c r="H615" s="9" t="e">
        <f t="shared" si="19"/>
        <v>#DIV/0!</v>
      </c>
    </row>
    <row r="616" spans="1:8" ht="19.5" customHeight="1">
      <c r="A616" s="7" t="s">
        <v>949</v>
      </c>
      <c r="B616" s="7"/>
      <c r="C616" s="7"/>
      <c r="D616" s="9" t="e">
        <f t="shared" si="18"/>
        <v>#DIV/0!</v>
      </c>
      <c r="E616" s="7" t="s">
        <v>950</v>
      </c>
      <c r="F616" s="7">
        <v>459</v>
      </c>
      <c r="G616" s="7">
        <v>561</v>
      </c>
      <c r="H616" s="9">
        <f t="shared" si="19"/>
        <v>22.222222222222232</v>
      </c>
    </row>
    <row r="617" spans="1:8" ht="19.5" customHeight="1">
      <c r="A617" s="7" t="s">
        <v>951</v>
      </c>
      <c r="B617" s="7"/>
      <c r="C617" s="7"/>
      <c r="D617" s="9" t="e">
        <f t="shared" si="18"/>
        <v>#DIV/0!</v>
      </c>
      <c r="E617" s="7" t="s">
        <v>952</v>
      </c>
      <c r="F617" s="7">
        <f>SUM(F618,B633,B647,F626,F632)</f>
        <v>1831</v>
      </c>
      <c r="G617" s="7">
        <f>SUM(G618,C633,C647,G626,G632)</f>
        <v>1959</v>
      </c>
      <c r="H617" s="9">
        <f t="shared" si="19"/>
        <v>6.990715456034957</v>
      </c>
    </row>
    <row r="618" spans="1:8" ht="19.5" customHeight="1">
      <c r="A618" s="7" t="s">
        <v>953</v>
      </c>
      <c r="B618" s="7">
        <v>228</v>
      </c>
      <c r="C618" s="7">
        <v>258</v>
      </c>
      <c r="D618" s="9">
        <f t="shared" si="18"/>
        <v>13.157894736842103</v>
      </c>
      <c r="E618" s="7" t="s">
        <v>954</v>
      </c>
      <c r="F618" s="7">
        <f>SUM(F619:F625,B626:B632)</f>
        <v>387</v>
      </c>
      <c r="G618" s="7">
        <f>SUM(G619:G625,C626:C632)</f>
        <v>462</v>
      </c>
      <c r="H618" s="9">
        <f t="shared" si="19"/>
        <v>19.379844961240302</v>
      </c>
    </row>
    <row r="619" spans="1:8" ht="19.5" customHeight="1">
      <c r="A619" s="7" t="s">
        <v>955</v>
      </c>
      <c r="B619" s="7">
        <v>20</v>
      </c>
      <c r="C619" s="7">
        <v>422</v>
      </c>
      <c r="D619" s="9">
        <f t="shared" si="18"/>
        <v>2010.0000000000002</v>
      </c>
      <c r="E619" s="7" t="s">
        <v>598</v>
      </c>
      <c r="F619" s="7">
        <v>202</v>
      </c>
      <c r="G619" s="7">
        <v>214</v>
      </c>
      <c r="H619" s="9">
        <f t="shared" si="19"/>
        <v>5.940594059405946</v>
      </c>
    </row>
    <row r="620" spans="1:8" ht="19.5" customHeight="1">
      <c r="A620" s="7" t="s">
        <v>956</v>
      </c>
      <c r="B620" s="7"/>
      <c r="C620" s="7"/>
      <c r="D620" s="9" t="e">
        <f t="shared" si="18"/>
        <v>#DIV/0!</v>
      </c>
      <c r="E620" s="7" t="s">
        <v>600</v>
      </c>
      <c r="F620" s="7">
        <v>54</v>
      </c>
      <c r="G620" s="7">
        <v>54</v>
      </c>
      <c r="H620" s="9">
        <f t="shared" si="19"/>
        <v>0</v>
      </c>
    </row>
    <row r="621" spans="1:8" ht="19.5" customHeight="1">
      <c r="A621" s="7" t="s">
        <v>957</v>
      </c>
      <c r="B621" s="7"/>
      <c r="C621" s="7"/>
      <c r="D621" s="9" t="e">
        <f t="shared" si="18"/>
        <v>#DIV/0!</v>
      </c>
      <c r="E621" s="7" t="s">
        <v>602</v>
      </c>
      <c r="F621" s="7"/>
      <c r="G621" s="7"/>
      <c r="H621" s="9" t="e">
        <f t="shared" si="19"/>
        <v>#DIV/0!</v>
      </c>
    </row>
    <row r="622" spans="1:8" ht="19.5" customHeight="1">
      <c r="A622" s="7" t="s">
        <v>958</v>
      </c>
      <c r="B622" s="7"/>
      <c r="C622" s="7"/>
      <c r="D622" s="9" t="e">
        <f t="shared" si="18"/>
        <v>#DIV/0!</v>
      </c>
      <c r="E622" s="7" t="s">
        <v>959</v>
      </c>
      <c r="F622" s="7"/>
      <c r="G622" s="7"/>
      <c r="H622" s="9" t="e">
        <f t="shared" si="19"/>
        <v>#DIV/0!</v>
      </c>
    </row>
    <row r="623" spans="1:8" ht="19.5" customHeight="1">
      <c r="A623" s="7" t="s">
        <v>960</v>
      </c>
      <c r="B623" s="7"/>
      <c r="C623" s="7"/>
      <c r="D623" s="9" t="e">
        <f t="shared" si="18"/>
        <v>#DIV/0!</v>
      </c>
      <c r="E623" s="7" t="s">
        <v>961</v>
      </c>
      <c r="F623" s="7">
        <v>12</v>
      </c>
      <c r="G623" s="7">
        <v>12</v>
      </c>
      <c r="H623" s="9">
        <f t="shared" si="19"/>
        <v>0</v>
      </c>
    </row>
    <row r="624" spans="1:8" ht="19.5" customHeight="1">
      <c r="A624" s="7" t="s">
        <v>962</v>
      </c>
      <c r="B624" s="7"/>
      <c r="C624" s="7"/>
      <c r="D624" s="9" t="e">
        <f t="shared" si="18"/>
        <v>#DIV/0!</v>
      </c>
      <c r="E624" s="7" t="s">
        <v>963</v>
      </c>
      <c r="F624" s="7">
        <v>30</v>
      </c>
      <c r="G624" s="7">
        <v>35</v>
      </c>
      <c r="H624" s="9">
        <f t="shared" si="19"/>
        <v>16.666666666666675</v>
      </c>
    </row>
    <row r="625" spans="1:8" ht="19.5" customHeight="1">
      <c r="A625" s="7" t="s">
        <v>964</v>
      </c>
      <c r="B625" s="7">
        <v>102</v>
      </c>
      <c r="C625" s="7">
        <v>100</v>
      </c>
      <c r="D625" s="9">
        <f t="shared" si="18"/>
        <v>-1.9607843137254943</v>
      </c>
      <c r="E625" s="7" t="s">
        <v>965</v>
      </c>
      <c r="F625" s="7"/>
      <c r="G625" s="7"/>
      <c r="H625" s="9" t="e">
        <f t="shared" si="19"/>
        <v>#DIV/0!</v>
      </c>
    </row>
    <row r="626" spans="1:8" ht="19.5" customHeight="1">
      <c r="A626" s="7" t="s">
        <v>966</v>
      </c>
      <c r="B626" s="7"/>
      <c r="C626" s="7"/>
      <c r="D626" s="9" t="e">
        <f t="shared" si="18"/>
        <v>#DIV/0!</v>
      </c>
      <c r="E626" s="7" t="s">
        <v>967</v>
      </c>
      <c r="F626" s="7">
        <f>SUM(F627:F631)</f>
        <v>1387</v>
      </c>
      <c r="G626" s="7">
        <f>SUM(G627:G631)</f>
        <v>1430</v>
      </c>
      <c r="H626" s="9">
        <f t="shared" si="19"/>
        <v>3.100216294160063</v>
      </c>
    </row>
    <row r="627" spans="1:8" ht="19.5" customHeight="1">
      <c r="A627" s="7" t="s">
        <v>968</v>
      </c>
      <c r="B627" s="7"/>
      <c r="C627" s="7"/>
      <c r="D627" s="9" t="e">
        <f t="shared" si="18"/>
        <v>#DIV/0!</v>
      </c>
      <c r="E627" s="7" t="s">
        <v>969</v>
      </c>
      <c r="F627" s="7">
        <v>1387</v>
      </c>
      <c r="G627" s="7">
        <v>1430</v>
      </c>
      <c r="H627" s="9">
        <f t="shared" si="19"/>
        <v>3.100216294160063</v>
      </c>
    </row>
    <row r="628" spans="1:8" ht="19.5" customHeight="1">
      <c r="A628" s="7" t="s">
        <v>970</v>
      </c>
      <c r="B628" s="7"/>
      <c r="C628" s="7"/>
      <c r="D628" s="9" t="e">
        <f t="shared" si="18"/>
        <v>#DIV/0!</v>
      </c>
      <c r="E628" s="7" t="s">
        <v>971</v>
      </c>
      <c r="F628" s="7"/>
      <c r="G628" s="7"/>
      <c r="H628" s="9" t="e">
        <f t="shared" si="19"/>
        <v>#DIV/0!</v>
      </c>
    </row>
    <row r="629" spans="1:8" ht="19.5" customHeight="1">
      <c r="A629" s="7" t="s">
        <v>972</v>
      </c>
      <c r="B629" s="7"/>
      <c r="C629" s="7"/>
      <c r="D629" s="9" t="e">
        <f t="shared" si="18"/>
        <v>#DIV/0!</v>
      </c>
      <c r="E629" s="7" t="s">
        <v>973</v>
      </c>
      <c r="F629" s="7"/>
      <c r="G629" s="7"/>
      <c r="H629" s="9" t="e">
        <f t="shared" si="19"/>
        <v>#DIV/0!</v>
      </c>
    </row>
    <row r="630" spans="1:8" ht="19.5" customHeight="1">
      <c r="A630" s="7" t="s">
        <v>974</v>
      </c>
      <c r="B630" s="7"/>
      <c r="C630" s="7"/>
      <c r="D630" s="9" t="e">
        <f t="shared" si="18"/>
        <v>#DIV/0!</v>
      </c>
      <c r="E630" s="7" t="s">
        <v>975</v>
      </c>
      <c r="F630" s="7"/>
      <c r="G630" s="7"/>
      <c r="H630" s="9" t="e">
        <f t="shared" si="19"/>
        <v>#DIV/0!</v>
      </c>
    </row>
    <row r="631" spans="1:8" ht="19.5" customHeight="1">
      <c r="A631" s="7" t="s">
        <v>636</v>
      </c>
      <c r="B631" s="7">
        <v>79</v>
      </c>
      <c r="C631" s="7">
        <v>77</v>
      </c>
      <c r="D631" s="9">
        <f t="shared" si="18"/>
        <v>-2.5316455696202556</v>
      </c>
      <c r="E631" s="7" t="s">
        <v>976</v>
      </c>
      <c r="F631" s="7"/>
      <c r="G631" s="7"/>
      <c r="H631" s="9" t="e">
        <f t="shared" si="19"/>
        <v>#DIV/0!</v>
      </c>
    </row>
    <row r="632" spans="1:8" ht="19.5" customHeight="1">
      <c r="A632" s="7" t="s">
        <v>977</v>
      </c>
      <c r="B632" s="7">
        <v>10</v>
      </c>
      <c r="C632" s="7">
        <v>70</v>
      </c>
      <c r="D632" s="9">
        <f t="shared" si="18"/>
        <v>600</v>
      </c>
      <c r="E632" s="7" t="s">
        <v>978</v>
      </c>
      <c r="F632" s="7">
        <f>SUM(F633:F643)</f>
        <v>0</v>
      </c>
      <c r="G632" s="7">
        <f>SUM(G633:G643)</f>
        <v>0</v>
      </c>
      <c r="H632" s="9" t="e">
        <f t="shared" si="19"/>
        <v>#DIV/0!</v>
      </c>
    </row>
    <row r="633" spans="1:8" ht="19.5" customHeight="1">
      <c r="A633" s="7" t="s">
        <v>979</v>
      </c>
      <c r="B633" s="7">
        <f>SUM(B634:B646)</f>
        <v>57</v>
      </c>
      <c r="C633" s="7">
        <f>SUM(C634:C646)</f>
        <v>67</v>
      </c>
      <c r="D633" s="9">
        <f t="shared" si="18"/>
        <v>17.543859649122815</v>
      </c>
      <c r="E633" s="7" t="s">
        <v>980</v>
      </c>
      <c r="F633" s="7"/>
      <c r="G633" s="7"/>
      <c r="H633" s="9" t="e">
        <f t="shared" si="19"/>
        <v>#DIV/0!</v>
      </c>
    </row>
    <row r="634" spans="1:8" ht="19.5" customHeight="1">
      <c r="A634" s="7" t="s">
        <v>598</v>
      </c>
      <c r="B634" s="7">
        <v>47</v>
      </c>
      <c r="C634" s="7">
        <v>57</v>
      </c>
      <c r="D634" s="9">
        <f t="shared" si="18"/>
        <v>21.27659574468086</v>
      </c>
      <c r="E634" s="7" t="s">
        <v>981</v>
      </c>
      <c r="F634" s="7"/>
      <c r="G634" s="7"/>
      <c r="H634" s="9" t="e">
        <f t="shared" si="19"/>
        <v>#DIV/0!</v>
      </c>
    </row>
    <row r="635" spans="1:8" ht="19.5" customHeight="1">
      <c r="A635" s="7" t="s">
        <v>600</v>
      </c>
      <c r="B635" s="7">
        <v>10</v>
      </c>
      <c r="C635" s="7">
        <v>10</v>
      </c>
      <c r="D635" s="9">
        <f t="shared" si="18"/>
        <v>0</v>
      </c>
      <c r="E635" s="7" t="s">
        <v>982</v>
      </c>
      <c r="F635" s="7"/>
      <c r="G635" s="7"/>
      <c r="H635" s="9" t="e">
        <f t="shared" si="19"/>
        <v>#DIV/0!</v>
      </c>
    </row>
    <row r="636" spans="1:8" ht="19.5" customHeight="1">
      <c r="A636" s="7" t="s">
        <v>602</v>
      </c>
      <c r="B636" s="7"/>
      <c r="C636" s="7"/>
      <c r="D636" s="9" t="e">
        <f t="shared" si="18"/>
        <v>#DIV/0!</v>
      </c>
      <c r="E636" s="7" t="s">
        <v>983</v>
      </c>
      <c r="F636" s="7"/>
      <c r="G636" s="7"/>
      <c r="H636" s="9" t="e">
        <f t="shared" si="19"/>
        <v>#DIV/0!</v>
      </c>
    </row>
    <row r="637" spans="1:8" ht="19.5" customHeight="1">
      <c r="A637" s="7" t="s">
        <v>984</v>
      </c>
      <c r="B637" s="7"/>
      <c r="C637" s="7"/>
      <c r="D637" s="9" t="e">
        <f t="shared" si="18"/>
        <v>#DIV/0!</v>
      </c>
      <c r="E637" s="7" t="s">
        <v>985</v>
      </c>
      <c r="F637" s="7"/>
      <c r="G637" s="7"/>
      <c r="H637" s="9" t="e">
        <f t="shared" si="19"/>
        <v>#DIV/0!</v>
      </c>
    </row>
    <row r="638" spans="1:8" ht="19.5" customHeight="1">
      <c r="A638" s="7" t="s">
        <v>986</v>
      </c>
      <c r="B638" s="7"/>
      <c r="C638" s="7"/>
      <c r="D638" s="9" t="e">
        <f t="shared" si="18"/>
        <v>#DIV/0!</v>
      </c>
      <c r="E638" s="7" t="s">
        <v>987</v>
      </c>
      <c r="F638" s="7"/>
      <c r="G638" s="7"/>
      <c r="H638" s="9" t="e">
        <f t="shared" si="19"/>
        <v>#DIV/0!</v>
      </c>
    </row>
    <row r="639" spans="1:8" ht="19.5" customHeight="1">
      <c r="A639" s="7" t="s">
        <v>988</v>
      </c>
      <c r="B639" s="7"/>
      <c r="C639" s="7"/>
      <c r="D639" s="9" t="e">
        <f t="shared" si="18"/>
        <v>#DIV/0!</v>
      </c>
      <c r="E639" s="7" t="s">
        <v>989</v>
      </c>
      <c r="F639" s="7"/>
      <c r="G639" s="7"/>
      <c r="H639" s="9" t="e">
        <f t="shared" si="19"/>
        <v>#DIV/0!</v>
      </c>
    </row>
    <row r="640" spans="1:8" ht="19.5" customHeight="1">
      <c r="A640" s="7" t="s">
        <v>990</v>
      </c>
      <c r="B640" s="7"/>
      <c r="C640" s="7"/>
      <c r="D640" s="9" t="e">
        <f t="shared" si="18"/>
        <v>#DIV/0!</v>
      </c>
      <c r="E640" s="7" t="s">
        <v>991</v>
      </c>
      <c r="F640" s="7"/>
      <c r="G640" s="7"/>
      <c r="H640" s="9" t="e">
        <f t="shared" si="19"/>
        <v>#DIV/0!</v>
      </c>
    </row>
    <row r="641" spans="1:8" ht="19.5" customHeight="1">
      <c r="A641" s="7" t="s">
        <v>992</v>
      </c>
      <c r="B641" s="7"/>
      <c r="C641" s="7"/>
      <c r="D641" s="9" t="e">
        <f t="shared" si="18"/>
        <v>#DIV/0!</v>
      </c>
      <c r="E641" s="7" t="s">
        <v>993</v>
      </c>
      <c r="F641" s="7"/>
      <c r="G641" s="7"/>
      <c r="H641" s="9" t="e">
        <f t="shared" si="19"/>
        <v>#DIV/0!</v>
      </c>
    </row>
    <row r="642" spans="1:8" ht="19.5" customHeight="1">
      <c r="A642" s="7" t="s">
        <v>994</v>
      </c>
      <c r="B642" s="7"/>
      <c r="C642" s="7"/>
      <c r="D642" s="9" t="e">
        <f t="shared" si="18"/>
        <v>#DIV/0!</v>
      </c>
      <c r="E642" s="7" t="s">
        <v>995</v>
      </c>
      <c r="F642" s="7"/>
      <c r="G642" s="7"/>
      <c r="H642" s="9" t="e">
        <f t="shared" si="19"/>
        <v>#DIV/0!</v>
      </c>
    </row>
    <row r="643" spans="1:8" ht="19.5" customHeight="1">
      <c r="A643" s="7" t="s">
        <v>996</v>
      </c>
      <c r="B643" s="7"/>
      <c r="C643" s="7"/>
      <c r="D643" s="9" t="e">
        <f t="shared" si="18"/>
        <v>#DIV/0!</v>
      </c>
      <c r="E643" s="7" t="s">
        <v>997</v>
      </c>
      <c r="F643" s="7"/>
      <c r="G643" s="7"/>
      <c r="H643" s="9" t="e">
        <f t="shared" si="19"/>
        <v>#DIV/0!</v>
      </c>
    </row>
    <row r="644" spans="1:8" ht="19.5" customHeight="1">
      <c r="A644" s="7" t="s">
        <v>998</v>
      </c>
      <c r="B644" s="7"/>
      <c r="C644" s="7"/>
      <c r="D644" s="9" t="e">
        <f t="shared" si="18"/>
        <v>#DIV/0!</v>
      </c>
      <c r="E644" s="7" t="s">
        <v>999</v>
      </c>
      <c r="F644" s="7">
        <v>10000</v>
      </c>
      <c r="G644" s="7">
        <v>10000</v>
      </c>
      <c r="H644" s="9">
        <f t="shared" si="19"/>
        <v>0</v>
      </c>
    </row>
    <row r="645" spans="1:8" ht="19.5" customHeight="1">
      <c r="A645" s="7" t="s">
        <v>636</v>
      </c>
      <c r="B645" s="7"/>
      <c r="C645" s="7"/>
      <c r="D645" s="9" t="e">
        <f t="shared" si="18"/>
        <v>#DIV/0!</v>
      </c>
      <c r="E645" s="7" t="s">
        <v>1000</v>
      </c>
      <c r="F645" s="7">
        <f>SUM(F646:F651)</f>
        <v>23300</v>
      </c>
      <c r="G645" s="7">
        <f>SUM(G646:G651)</f>
        <v>23300</v>
      </c>
      <c r="H645" s="9">
        <f t="shared" si="19"/>
        <v>0</v>
      </c>
    </row>
    <row r="646" spans="1:8" ht="19.5" customHeight="1">
      <c r="A646" s="7" t="s">
        <v>1001</v>
      </c>
      <c r="B646" s="7"/>
      <c r="C646" s="7"/>
      <c r="D646" s="9" t="e">
        <f aca="true" t="shared" si="20" ref="D646:D674">(C646/B646-1)*100</f>
        <v>#DIV/0!</v>
      </c>
      <c r="E646" s="7" t="s">
        <v>1002</v>
      </c>
      <c r="F646" s="7"/>
      <c r="G646" s="7"/>
      <c r="H646" s="9" t="e">
        <f aca="true" t="shared" si="21" ref="H646:H652">(G646/F646-1)*100</f>
        <v>#DIV/0!</v>
      </c>
    </row>
    <row r="647" spans="1:8" ht="19.5" customHeight="1">
      <c r="A647" s="7" t="s">
        <v>1003</v>
      </c>
      <c r="B647" s="7">
        <f>SUM(B648:B652)</f>
        <v>0</v>
      </c>
      <c r="C647" s="7">
        <f>SUM(C648:C652)</f>
        <v>0</v>
      </c>
      <c r="D647" s="9" t="e">
        <f t="shared" si="20"/>
        <v>#DIV/0!</v>
      </c>
      <c r="E647" s="7" t="s">
        <v>1004</v>
      </c>
      <c r="F647" s="7"/>
      <c r="G647" s="7"/>
      <c r="H647" s="9" t="e">
        <f t="shared" si="21"/>
        <v>#DIV/0!</v>
      </c>
    </row>
    <row r="648" spans="1:8" ht="19.5" customHeight="1">
      <c r="A648" s="7" t="s">
        <v>1005</v>
      </c>
      <c r="B648" s="7"/>
      <c r="C648" s="7"/>
      <c r="D648" s="9" t="e">
        <f t="shared" si="20"/>
        <v>#DIV/0!</v>
      </c>
      <c r="E648" s="7" t="s">
        <v>1006</v>
      </c>
      <c r="F648" s="7"/>
      <c r="G648" s="7"/>
      <c r="H648" s="9" t="e">
        <f t="shared" si="21"/>
        <v>#DIV/0!</v>
      </c>
    </row>
    <row r="649" spans="1:8" ht="19.5" customHeight="1">
      <c r="A649" s="7" t="s">
        <v>1007</v>
      </c>
      <c r="B649" s="7"/>
      <c r="C649" s="7"/>
      <c r="D649" s="9" t="e">
        <f t="shared" si="20"/>
        <v>#DIV/0!</v>
      </c>
      <c r="E649" s="7" t="s">
        <v>1008</v>
      </c>
      <c r="F649" s="7"/>
      <c r="G649" s="7"/>
      <c r="H649" s="9" t="e">
        <f t="shared" si="21"/>
        <v>#DIV/0!</v>
      </c>
    </row>
    <row r="650" spans="1:8" ht="19.5" customHeight="1">
      <c r="A650" s="7" t="s">
        <v>1009</v>
      </c>
      <c r="B650" s="7"/>
      <c r="C650" s="7"/>
      <c r="D650" s="9" t="e">
        <f t="shared" si="20"/>
        <v>#DIV/0!</v>
      </c>
      <c r="E650" s="7" t="s">
        <v>1010</v>
      </c>
      <c r="F650" s="7">
        <v>23300</v>
      </c>
      <c r="G650" s="7">
        <v>23300</v>
      </c>
      <c r="H650" s="9">
        <f t="shared" si="21"/>
        <v>0</v>
      </c>
    </row>
    <row r="651" spans="1:8" ht="19.5" customHeight="1">
      <c r="A651" s="7" t="s">
        <v>1011</v>
      </c>
      <c r="B651" s="7"/>
      <c r="C651" s="7"/>
      <c r="D651" s="9" t="e">
        <f t="shared" si="20"/>
        <v>#DIV/0!</v>
      </c>
      <c r="E651" s="7" t="s">
        <v>1012</v>
      </c>
      <c r="F651" s="7"/>
      <c r="G651" s="7"/>
      <c r="H651" s="9" t="e">
        <f t="shared" si="21"/>
        <v>#DIV/0!</v>
      </c>
    </row>
    <row r="652" spans="1:8" ht="19.5" customHeight="1">
      <c r="A652" s="7" t="s">
        <v>1013</v>
      </c>
      <c r="B652" s="7"/>
      <c r="C652" s="7"/>
      <c r="D652" s="9" t="e">
        <f t="shared" si="20"/>
        <v>#DIV/0!</v>
      </c>
      <c r="E652" s="7" t="s">
        <v>1014</v>
      </c>
      <c r="F652" s="7">
        <f>SUM(B653:B654)</f>
        <v>24503</v>
      </c>
      <c r="G652" s="7">
        <f>SUM(C653:C654)</f>
        <v>4488</v>
      </c>
      <c r="H652" s="9">
        <f t="shared" si="21"/>
        <v>-81.68387544382321</v>
      </c>
    </row>
    <row r="653" spans="1:8" ht="19.5" customHeight="1">
      <c r="A653" s="7" t="s">
        <v>1015</v>
      </c>
      <c r="B653" s="7">
        <v>22215</v>
      </c>
      <c r="C653" s="7">
        <v>2120</v>
      </c>
      <c r="D653" s="9">
        <f t="shared" si="20"/>
        <v>-90.45689849200991</v>
      </c>
      <c r="E653" s="7"/>
      <c r="F653" s="7"/>
      <c r="G653" s="7"/>
      <c r="H653" s="7"/>
    </row>
    <row r="654" spans="1:8" ht="19.5" customHeight="1">
      <c r="A654" s="7" t="s">
        <v>1016</v>
      </c>
      <c r="B654" s="7">
        <v>2288</v>
      </c>
      <c r="C654" s="7">
        <v>2368</v>
      </c>
      <c r="D654" s="9">
        <f t="shared" si="20"/>
        <v>3.4965034965035002</v>
      </c>
      <c r="E654" s="7"/>
      <c r="F654" s="7"/>
      <c r="G654" s="7"/>
      <c r="H654" s="7"/>
    </row>
    <row r="655" spans="1:8" ht="19.5" customHeight="1">
      <c r="A655" s="7"/>
      <c r="B655" s="7"/>
      <c r="C655" s="7"/>
      <c r="D655" s="9" t="e">
        <f t="shared" si="20"/>
        <v>#DIV/0!</v>
      </c>
      <c r="E655" s="7"/>
      <c r="F655" s="7"/>
      <c r="G655" s="7"/>
      <c r="H655" s="7"/>
    </row>
    <row r="656" spans="1:8" ht="19.5" customHeight="1">
      <c r="A656" s="7"/>
      <c r="B656" s="7"/>
      <c r="C656" s="7"/>
      <c r="D656" s="9" t="e">
        <f t="shared" si="20"/>
        <v>#DIV/0!</v>
      </c>
      <c r="E656" s="7"/>
      <c r="F656" s="7"/>
      <c r="G656" s="7"/>
      <c r="H656" s="7"/>
    </row>
    <row r="657" spans="1:8" ht="19.5" customHeight="1">
      <c r="A657" s="7"/>
      <c r="B657" s="7"/>
      <c r="C657" s="7"/>
      <c r="D657" s="9" t="e">
        <f t="shared" si="20"/>
        <v>#DIV/0!</v>
      </c>
      <c r="E657" s="7"/>
      <c r="F657" s="7"/>
      <c r="G657" s="7"/>
      <c r="H657" s="7"/>
    </row>
    <row r="658" spans="1:8" ht="19.5" customHeight="1">
      <c r="A658" s="7"/>
      <c r="B658" s="7"/>
      <c r="C658" s="7"/>
      <c r="D658" s="9" t="e">
        <f t="shared" si="20"/>
        <v>#DIV/0!</v>
      </c>
      <c r="E658" s="7"/>
      <c r="F658" s="7"/>
      <c r="G658" s="7"/>
      <c r="H658" s="7"/>
    </row>
    <row r="659" spans="1:8" ht="19.5" customHeight="1">
      <c r="A659" s="7"/>
      <c r="B659" s="7"/>
      <c r="C659" s="7"/>
      <c r="D659" s="9" t="e">
        <f t="shared" si="20"/>
        <v>#DIV/0!</v>
      </c>
      <c r="E659" s="7"/>
      <c r="F659" s="7"/>
      <c r="G659" s="7"/>
      <c r="H659" s="7"/>
    </row>
    <row r="660" spans="1:8" ht="19.5" customHeight="1">
      <c r="A660" s="7"/>
      <c r="B660" s="7"/>
      <c r="C660" s="7"/>
      <c r="D660" s="9" t="e">
        <f t="shared" si="20"/>
        <v>#DIV/0!</v>
      </c>
      <c r="E660" s="7"/>
      <c r="F660" s="7"/>
      <c r="G660" s="7"/>
      <c r="H660" s="7"/>
    </row>
    <row r="661" spans="1:8" ht="19.5" customHeight="1">
      <c r="A661" s="7"/>
      <c r="B661" s="7"/>
      <c r="C661" s="7"/>
      <c r="D661" s="9" t="e">
        <f t="shared" si="20"/>
        <v>#DIV/0!</v>
      </c>
      <c r="E661" s="7"/>
      <c r="F661" s="7"/>
      <c r="G661" s="7"/>
      <c r="H661" s="7"/>
    </row>
    <row r="662" spans="1:8" ht="19.5" customHeight="1">
      <c r="A662" s="7"/>
      <c r="B662" s="7"/>
      <c r="C662" s="7"/>
      <c r="D662" s="9" t="e">
        <f t="shared" si="20"/>
        <v>#DIV/0!</v>
      </c>
      <c r="E662" s="7"/>
      <c r="F662" s="7"/>
      <c r="G662" s="7"/>
      <c r="H662" s="7"/>
    </row>
    <row r="663" spans="1:8" ht="19.5" customHeight="1">
      <c r="A663" s="7"/>
      <c r="B663" s="7"/>
      <c r="C663" s="7"/>
      <c r="D663" s="9" t="e">
        <f t="shared" si="20"/>
        <v>#DIV/0!</v>
      </c>
      <c r="E663" s="7"/>
      <c r="F663" s="7"/>
      <c r="G663" s="7"/>
      <c r="H663" s="7"/>
    </row>
    <row r="664" spans="1:8" ht="19.5" customHeight="1">
      <c r="A664" s="7"/>
      <c r="B664" s="7"/>
      <c r="C664" s="7"/>
      <c r="D664" s="9" t="e">
        <f t="shared" si="20"/>
        <v>#DIV/0!</v>
      </c>
      <c r="E664" s="7"/>
      <c r="F664" s="7"/>
      <c r="G664" s="7"/>
      <c r="H664" s="7"/>
    </row>
    <row r="665" spans="1:8" ht="19.5" customHeight="1">
      <c r="A665" s="7"/>
      <c r="B665" s="7"/>
      <c r="C665" s="7"/>
      <c r="D665" s="9" t="e">
        <f t="shared" si="20"/>
        <v>#DIV/0!</v>
      </c>
      <c r="E665" s="7"/>
      <c r="F665" s="7"/>
      <c r="G665" s="7"/>
      <c r="H665" s="7"/>
    </row>
    <row r="666" spans="1:8" ht="19.5" customHeight="1">
      <c r="A666" s="7"/>
      <c r="B666" s="7"/>
      <c r="C666" s="7"/>
      <c r="D666" s="9" t="e">
        <f t="shared" si="20"/>
        <v>#DIV/0!</v>
      </c>
      <c r="E666" s="7"/>
      <c r="F666" s="7"/>
      <c r="G666" s="7"/>
      <c r="H666" s="7"/>
    </row>
    <row r="667" spans="1:8" ht="19.5" customHeight="1">
      <c r="A667" s="7"/>
      <c r="B667" s="7"/>
      <c r="C667" s="7"/>
      <c r="D667" s="9" t="e">
        <f t="shared" si="20"/>
        <v>#DIV/0!</v>
      </c>
      <c r="E667" s="7"/>
      <c r="F667" s="7"/>
      <c r="G667" s="7"/>
      <c r="H667" s="7"/>
    </row>
    <row r="668" spans="1:8" ht="19.5" customHeight="1">
      <c r="A668" s="7"/>
      <c r="B668" s="7"/>
      <c r="C668" s="7"/>
      <c r="D668" s="9" t="e">
        <f t="shared" si="20"/>
        <v>#DIV/0!</v>
      </c>
      <c r="E668" s="7"/>
      <c r="F668" s="7"/>
      <c r="G668" s="7"/>
      <c r="H668" s="7"/>
    </row>
    <row r="669" spans="1:8" ht="19.5" customHeight="1">
      <c r="A669" s="7"/>
      <c r="B669" s="7"/>
      <c r="C669" s="7"/>
      <c r="D669" s="9" t="e">
        <f t="shared" si="20"/>
        <v>#DIV/0!</v>
      </c>
      <c r="E669" s="7"/>
      <c r="F669" s="7"/>
      <c r="G669" s="7"/>
      <c r="H669" s="7"/>
    </row>
    <row r="670" spans="1:8" ht="19.5" customHeight="1">
      <c r="A670" s="7"/>
      <c r="B670" s="7"/>
      <c r="C670" s="7"/>
      <c r="D670" s="9" t="e">
        <f t="shared" si="20"/>
        <v>#DIV/0!</v>
      </c>
      <c r="E670" s="7"/>
      <c r="F670" s="7"/>
      <c r="G670" s="7"/>
      <c r="H670" s="7"/>
    </row>
    <row r="671" spans="1:8" ht="19.5" customHeight="1">
      <c r="A671" s="7"/>
      <c r="B671" s="7"/>
      <c r="C671" s="7"/>
      <c r="D671" s="9" t="e">
        <f t="shared" si="20"/>
        <v>#DIV/0!</v>
      </c>
      <c r="E671" s="7"/>
      <c r="F671" s="7"/>
      <c r="G671" s="7"/>
      <c r="H671" s="7"/>
    </row>
    <row r="672" spans="1:8" ht="19.5" customHeight="1">
      <c r="A672" s="7"/>
      <c r="B672" s="7"/>
      <c r="C672" s="7"/>
      <c r="D672" s="9" t="e">
        <f t="shared" si="20"/>
        <v>#DIV/0!</v>
      </c>
      <c r="E672" s="7"/>
      <c r="F672" s="7"/>
      <c r="G672" s="7"/>
      <c r="H672" s="7"/>
    </row>
    <row r="673" spans="1:8" ht="19.5" customHeight="1">
      <c r="A673" s="7"/>
      <c r="B673" s="7"/>
      <c r="C673" s="7"/>
      <c r="D673" s="9" t="e">
        <f t="shared" si="20"/>
        <v>#DIV/0!</v>
      </c>
      <c r="E673" s="7"/>
      <c r="F673" s="7"/>
      <c r="G673" s="7"/>
      <c r="H673" s="7"/>
    </row>
    <row r="674" spans="1:8" ht="19.5" customHeight="1">
      <c r="A674" s="17" t="s">
        <v>1017</v>
      </c>
      <c r="B674" s="8">
        <f>SUM(B5,F123,F126,F137,F192,F219,F246,F274,B334,B371,F397,B417,F468,F512,B559,F559,F563,B573,F600,F617,F644,F645,F652)</f>
        <v>387637</v>
      </c>
      <c r="C674" s="8">
        <f>SUM(C5,G123,G126,G137,G192,G219,G246,G274,C334,C371,G397,C417,G468,G512,C559,G559,G563,C573,G600,G617,G644,G645,G652)</f>
        <v>412642</v>
      </c>
      <c r="D674" s="9">
        <f t="shared" si="20"/>
        <v>6.45062261858389</v>
      </c>
      <c r="E674" s="17"/>
      <c r="F674" s="7"/>
      <c r="G674" s="7"/>
      <c r="H674" s="7"/>
    </row>
    <row r="675" spans="2:3" ht="19.5" customHeight="1">
      <c r="B675" s="3">
        <v>387637</v>
      </c>
      <c r="C675" s="3">
        <v>412642</v>
      </c>
    </row>
    <row r="676" ht="19.5" customHeight="1"/>
    <row r="677" ht="19.5" customHeight="1"/>
    <row r="678" ht="19.5" customHeight="1"/>
    <row r="679" ht="19.5" customHeight="1"/>
  </sheetData>
  <mergeCells count="1">
    <mergeCell ref="A2:H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5"/>
  <sheetViews>
    <sheetView showZeros="0" workbookViewId="0" topLeftCell="A1">
      <pane xSplit="2" ySplit="6" topLeftCell="C61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00" sqref="B300"/>
    </sheetView>
  </sheetViews>
  <sheetFormatPr defaultColWidth="9.00390625" defaultRowHeight="14.25"/>
  <cols>
    <col min="1" max="1" width="42.50390625" style="3" customWidth="1"/>
    <col min="2" max="2" width="8.25390625" style="3" customWidth="1"/>
    <col min="3" max="3" width="8.125" style="3" customWidth="1"/>
    <col min="4" max="4" width="11.375" style="3" customWidth="1"/>
    <col min="5" max="5" width="42.50390625" style="3" customWidth="1"/>
    <col min="6" max="7" width="8.25390625" style="3" customWidth="1"/>
    <col min="8" max="8" width="10.50390625" style="3" customWidth="1"/>
    <col min="9" max="16384" width="9.00390625" style="3" customWidth="1"/>
  </cols>
  <sheetData>
    <row r="1" ht="18" customHeight="1">
      <c r="A1" s="2" t="s">
        <v>1021</v>
      </c>
    </row>
    <row r="2" spans="1:8" s="2" customFormat="1" ht="20.25">
      <c r="A2" s="46" t="s">
        <v>1022</v>
      </c>
      <c r="B2" s="46"/>
      <c r="C2" s="46"/>
      <c r="D2" s="46"/>
      <c r="E2" s="46"/>
      <c r="F2" s="46"/>
      <c r="G2" s="46"/>
      <c r="H2" s="46"/>
    </row>
    <row r="3" ht="17.25" customHeight="1">
      <c r="H3" s="4" t="s">
        <v>1023</v>
      </c>
    </row>
    <row r="4" spans="1:8" ht="36" customHeight="1">
      <c r="A4" s="5" t="s">
        <v>1024</v>
      </c>
      <c r="B4" s="6" t="s">
        <v>1025</v>
      </c>
      <c r="C4" s="6" t="s">
        <v>1026</v>
      </c>
      <c r="D4" s="6" t="s">
        <v>1027</v>
      </c>
      <c r="E4" s="5" t="s">
        <v>1024</v>
      </c>
      <c r="F4" s="6" t="s">
        <v>1025</v>
      </c>
      <c r="G4" s="6" t="s">
        <v>1026</v>
      </c>
      <c r="H4" s="6" t="s">
        <v>1027</v>
      </c>
    </row>
    <row r="5" spans="1:8" ht="19.5" customHeight="1">
      <c r="A5" s="7" t="s">
        <v>4</v>
      </c>
      <c r="B5" s="8">
        <f>SUM(B6,B18,B27,F12,F24,B35,B46,B58,F40,F50,B65,B74,B85,F70,F80,B93,B100,B107,F89,F95,F102,F110,B117,B123,B129,B135,F114,F120)</f>
        <v>32968</v>
      </c>
      <c r="C5" s="8">
        <f>SUM(C6,C18,C27,G12,G24,C35,C46,C58,G40,G50,C65,C74,C85,G70,G80,C93,C100,C107,G89,G95,G102,G110,C117,C123,C129,C135,G114,G120)</f>
        <v>47816</v>
      </c>
      <c r="D5" s="9">
        <f aca="true" t="shared" si="0" ref="D5:D68">(C5/B5-1)*100</f>
        <v>45.037612230041255</v>
      </c>
      <c r="E5" s="10" t="s">
        <v>5</v>
      </c>
      <c r="F5" s="7"/>
      <c r="G5" s="11">
        <v>172</v>
      </c>
      <c r="H5" s="9" t="e">
        <f aca="true" t="shared" si="1" ref="H5:H68">(G5/F5-1)*100</f>
        <v>#DIV/0!</v>
      </c>
    </row>
    <row r="6" spans="1:8" ht="19.5" customHeight="1">
      <c r="A6" s="12" t="s">
        <v>6</v>
      </c>
      <c r="B6" s="7">
        <f>SUM(B7:B17)</f>
        <v>1001</v>
      </c>
      <c r="C6" s="7">
        <f>SUM(C7:C17)</f>
        <v>963</v>
      </c>
      <c r="D6" s="9">
        <f t="shared" si="0"/>
        <v>-3.796203796203801</v>
      </c>
      <c r="E6" s="12" t="s">
        <v>7</v>
      </c>
      <c r="F6" s="7">
        <v>112</v>
      </c>
      <c r="G6" s="11">
        <v>102</v>
      </c>
      <c r="H6" s="9">
        <f t="shared" si="1"/>
        <v>-8.92857142857143</v>
      </c>
    </row>
    <row r="7" spans="1:8" ht="19.5" customHeight="1">
      <c r="A7" s="12" t="s">
        <v>8</v>
      </c>
      <c r="B7" s="7">
        <v>481</v>
      </c>
      <c r="C7" s="7">
        <v>483</v>
      </c>
      <c r="D7" s="9">
        <f t="shared" si="0"/>
        <v>0.4158004158004047</v>
      </c>
      <c r="E7" s="12" t="s">
        <v>9</v>
      </c>
      <c r="F7" s="7">
        <v>111</v>
      </c>
      <c r="G7" s="11">
        <v>118</v>
      </c>
      <c r="H7" s="9">
        <f t="shared" si="1"/>
        <v>6.3063063063063085</v>
      </c>
    </row>
    <row r="8" spans="1:8" ht="19.5" customHeight="1">
      <c r="A8" s="12" t="s">
        <v>10</v>
      </c>
      <c r="B8" s="7">
        <v>153</v>
      </c>
      <c r="C8" s="7">
        <v>165</v>
      </c>
      <c r="D8" s="9">
        <f t="shared" si="0"/>
        <v>7.843137254901955</v>
      </c>
      <c r="E8" s="12" t="s">
        <v>11</v>
      </c>
      <c r="F8" s="7">
        <v>514</v>
      </c>
      <c r="G8" s="11">
        <v>519</v>
      </c>
      <c r="H8" s="9">
        <f t="shared" si="1"/>
        <v>0.9727626459143934</v>
      </c>
    </row>
    <row r="9" spans="1:8" ht="19.5" customHeight="1">
      <c r="A9" s="10" t="s">
        <v>12</v>
      </c>
      <c r="B9" s="7">
        <v>112</v>
      </c>
      <c r="C9" s="7">
        <v>127</v>
      </c>
      <c r="D9" s="9">
        <f t="shared" si="0"/>
        <v>13.392857142857139</v>
      </c>
      <c r="E9" s="10" t="s">
        <v>13</v>
      </c>
      <c r="F9" s="7"/>
      <c r="G9" s="11"/>
      <c r="H9" s="9" t="e">
        <f t="shared" si="1"/>
        <v>#DIV/0!</v>
      </c>
    </row>
    <row r="10" spans="1:8" ht="19.5" customHeight="1">
      <c r="A10" s="10" t="s">
        <v>14</v>
      </c>
      <c r="B10" s="7">
        <v>142</v>
      </c>
      <c r="C10" s="7">
        <v>100</v>
      </c>
      <c r="D10" s="9">
        <f t="shared" si="0"/>
        <v>-29.5774647887324</v>
      </c>
      <c r="E10" s="10" t="s">
        <v>15</v>
      </c>
      <c r="F10" s="7">
        <v>360</v>
      </c>
      <c r="G10" s="11">
        <v>449</v>
      </c>
      <c r="H10" s="9">
        <f t="shared" si="1"/>
        <v>24.72222222222222</v>
      </c>
    </row>
    <row r="11" spans="1:8" ht="19.5" customHeight="1">
      <c r="A11" s="10" t="s">
        <v>16</v>
      </c>
      <c r="B11" s="7"/>
      <c r="C11" s="7"/>
      <c r="D11" s="9" t="e">
        <f t="shared" si="0"/>
        <v>#DIV/0!</v>
      </c>
      <c r="E11" s="10" t="s">
        <v>17</v>
      </c>
      <c r="F11" s="7">
        <v>415</v>
      </c>
      <c r="G11" s="11">
        <v>372</v>
      </c>
      <c r="H11" s="9">
        <f t="shared" si="1"/>
        <v>-10.361445783132528</v>
      </c>
    </row>
    <row r="12" spans="1:8" ht="19.5" customHeight="1">
      <c r="A12" s="7" t="s">
        <v>18</v>
      </c>
      <c r="B12" s="7">
        <v>10</v>
      </c>
      <c r="C12" s="7">
        <v>10</v>
      </c>
      <c r="D12" s="9">
        <f t="shared" si="0"/>
        <v>0</v>
      </c>
      <c r="E12" s="12" t="s">
        <v>19</v>
      </c>
      <c r="F12" s="7">
        <f>SUM(F13:F23)</f>
        <v>1626</v>
      </c>
      <c r="G12" s="7">
        <f>SUM(G13:G23)</f>
        <v>2212</v>
      </c>
      <c r="H12" s="9">
        <f t="shared" si="1"/>
        <v>36.039360393603936</v>
      </c>
    </row>
    <row r="13" spans="1:8" ht="19.5" customHeight="1">
      <c r="A13" s="7" t="s">
        <v>1028</v>
      </c>
      <c r="B13" s="7"/>
      <c r="C13" s="7"/>
      <c r="D13" s="9" t="e">
        <f t="shared" si="0"/>
        <v>#DIV/0!</v>
      </c>
      <c r="E13" s="12" t="s">
        <v>8</v>
      </c>
      <c r="F13" s="7">
        <v>760</v>
      </c>
      <c r="G13" s="11">
        <v>814</v>
      </c>
      <c r="H13" s="9">
        <f t="shared" si="1"/>
        <v>7.105263157894748</v>
      </c>
    </row>
    <row r="14" spans="1:8" ht="19.5" customHeight="1">
      <c r="A14" s="7" t="s">
        <v>21</v>
      </c>
      <c r="B14" s="7">
        <v>53</v>
      </c>
      <c r="C14" s="7">
        <v>53</v>
      </c>
      <c r="D14" s="9">
        <f t="shared" si="0"/>
        <v>0</v>
      </c>
      <c r="E14" s="12" t="s">
        <v>10</v>
      </c>
      <c r="F14" s="7">
        <v>225</v>
      </c>
      <c r="G14" s="11">
        <v>254</v>
      </c>
      <c r="H14" s="9">
        <f t="shared" si="1"/>
        <v>12.888888888888882</v>
      </c>
    </row>
    <row r="15" spans="1:8" ht="19.5" customHeight="1">
      <c r="A15" s="7" t="s">
        <v>22</v>
      </c>
      <c r="B15" s="7"/>
      <c r="C15" s="7"/>
      <c r="D15" s="9" t="e">
        <f t="shared" si="0"/>
        <v>#DIV/0!</v>
      </c>
      <c r="E15" s="10" t="s">
        <v>12</v>
      </c>
      <c r="F15" s="7"/>
      <c r="G15" s="11"/>
      <c r="H15" s="9" t="e">
        <f t="shared" si="1"/>
        <v>#DIV/0!</v>
      </c>
    </row>
    <row r="16" spans="1:8" ht="19.5" customHeight="1">
      <c r="A16" s="7" t="s">
        <v>15</v>
      </c>
      <c r="B16" s="7"/>
      <c r="C16" s="7"/>
      <c r="D16" s="9" t="e">
        <f t="shared" si="0"/>
        <v>#DIV/0!</v>
      </c>
      <c r="E16" s="10" t="s">
        <v>23</v>
      </c>
      <c r="F16" s="7"/>
      <c r="G16" s="11">
        <v>260</v>
      </c>
      <c r="H16" s="9" t="e">
        <f t="shared" si="1"/>
        <v>#DIV/0!</v>
      </c>
    </row>
    <row r="17" spans="1:8" ht="19.5" customHeight="1">
      <c r="A17" s="7" t="s">
        <v>24</v>
      </c>
      <c r="B17" s="7">
        <v>50</v>
      </c>
      <c r="C17" s="7">
        <v>25</v>
      </c>
      <c r="D17" s="9">
        <f t="shared" si="0"/>
        <v>-50</v>
      </c>
      <c r="E17" s="10" t="s">
        <v>25</v>
      </c>
      <c r="F17" s="7">
        <v>9</v>
      </c>
      <c r="G17" s="11">
        <v>9</v>
      </c>
      <c r="H17" s="9">
        <f t="shared" si="1"/>
        <v>0</v>
      </c>
    </row>
    <row r="18" spans="1:8" ht="19.5" customHeight="1">
      <c r="A18" s="12" t="s">
        <v>26</v>
      </c>
      <c r="B18" s="7">
        <f>SUM(B19:B26)</f>
        <v>819</v>
      </c>
      <c r="C18" s="7">
        <f>SUM(C19:C26)</f>
        <v>827</v>
      </c>
      <c r="D18" s="9">
        <f t="shared" si="0"/>
        <v>0.9768009768009733</v>
      </c>
      <c r="E18" s="12" t="s">
        <v>27</v>
      </c>
      <c r="F18" s="7"/>
      <c r="G18" s="11"/>
      <c r="H18" s="9" t="e">
        <f t="shared" si="1"/>
        <v>#DIV/0!</v>
      </c>
    </row>
    <row r="19" spans="1:8" ht="19.5" customHeight="1">
      <c r="A19" s="12" t="s">
        <v>8</v>
      </c>
      <c r="B19" s="7">
        <v>401</v>
      </c>
      <c r="C19" s="7">
        <v>407</v>
      </c>
      <c r="D19" s="9">
        <f t="shared" si="0"/>
        <v>1.4962593516209433</v>
      </c>
      <c r="E19" s="12" t="s">
        <v>28</v>
      </c>
      <c r="F19" s="7"/>
      <c r="G19" s="11"/>
      <c r="H19" s="9" t="e">
        <f t="shared" si="1"/>
        <v>#DIV/0!</v>
      </c>
    </row>
    <row r="20" spans="1:8" ht="19.5" customHeight="1">
      <c r="A20" s="12" t="s">
        <v>10</v>
      </c>
      <c r="B20" s="7">
        <v>148</v>
      </c>
      <c r="C20" s="7">
        <v>160</v>
      </c>
      <c r="D20" s="9">
        <f t="shared" si="0"/>
        <v>8.108108108108114</v>
      </c>
      <c r="E20" s="12" t="s">
        <v>29</v>
      </c>
      <c r="F20" s="7">
        <v>632</v>
      </c>
      <c r="G20" s="11">
        <v>850</v>
      </c>
      <c r="H20" s="9">
        <f t="shared" si="1"/>
        <v>34.493670886075954</v>
      </c>
    </row>
    <row r="21" spans="1:8" ht="19.5" customHeight="1">
      <c r="A21" s="10" t="s">
        <v>12</v>
      </c>
      <c r="B21" s="7">
        <v>82</v>
      </c>
      <c r="C21" s="7">
        <v>89</v>
      </c>
      <c r="D21" s="9">
        <f t="shared" si="0"/>
        <v>8.536585365853666</v>
      </c>
      <c r="E21" s="12" t="s">
        <v>1029</v>
      </c>
      <c r="F21" s="7"/>
      <c r="G21" s="11"/>
      <c r="H21" s="9" t="e">
        <f t="shared" si="1"/>
        <v>#DIV/0!</v>
      </c>
    </row>
    <row r="22" spans="1:8" ht="19.5" customHeight="1">
      <c r="A22" s="10" t="s">
        <v>31</v>
      </c>
      <c r="B22" s="7">
        <v>142</v>
      </c>
      <c r="C22" s="7">
        <v>100</v>
      </c>
      <c r="D22" s="9">
        <f t="shared" si="0"/>
        <v>-29.5774647887324</v>
      </c>
      <c r="E22" s="12" t="s">
        <v>15</v>
      </c>
      <c r="F22" s="7"/>
      <c r="G22" s="11"/>
      <c r="H22" s="9" t="e">
        <f t="shared" si="1"/>
        <v>#DIV/0!</v>
      </c>
    </row>
    <row r="23" spans="1:8" ht="19.5" customHeight="1">
      <c r="A23" s="10" t="s">
        <v>32</v>
      </c>
      <c r="B23" s="7">
        <v>46</v>
      </c>
      <c r="C23" s="7">
        <v>46</v>
      </c>
      <c r="D23" s="9">
        <f t="shared" si="0"/>
        <v>0</v>
      </c>
      <c r="E23" s="10" t="s">
        <v>33</v>
      </c>
      <c r="F23" s="7"/>
      <c r="G23" s="7">
        <v>25</v>
      </c>
      <c r="H23" s="9" t="e">
        <f t="shared" si="1"/>
        <v>#DIV/0!</v>
      </c>
    </row>
    <row r="24" spans="1:8" ht="19.5" customHeight="1">
      <c r="A24" s="10" t="s">
        <v>34</v>
      </c>
      <c r="B24" s="7"/>
      <c r="C24" s="7"/>
      <c r="D24" s="9" t="e">
        <f t="shared" si="0"/>
        <v>#DIV/0!</v>
      </c>
      <c r="E24" s="10" t="s">
        <v>35</v>
      </c>
      <c r="F24" s="7">
        <f>SUM(F25:F31,B32:B34)</f>
        <v>743</v>
      </c>
      <c r="G24" s="7">
        <f>SUM(G25:G31,C32:C34)</f>
        <v>804</v>
      </c>
      <c r="H24" s="9">
        <f t="shared" si="1"/>
        <v>8.209959623149388</v>
      </c>
    </row>
    <row r="25" spans="1:8" ht="19.5" customHeight="1">
      <c r="A25" s="10" t="s">
        <v>15</v>
      </c>
      <c r="B25" s="7"/>
      <c r="C25" s="7"/>
      <c r="D25" s="9" t="e">
        <f t="shared" si="0"/>
        <v>#DIV/0!</v>
      </c>
      <c r="E25" s="10" t="s">
        <v>8</v>
      </c>
      <c r="F25" s="7">
        <v>532</v>
      </c>
      <c r="G25" s="11">
        <v>566</v>
      </c>
      <c r="H25" s="9">
        <f t="shared" si="1"/>
        <v>6.390977443609014</v>
      </c>
    </row>
    <row r="26" spans="1:8" ht="19.5" customHeight="1">
      <c r="A26" s="10" t="s">
        <v>36</v>
      </c>
      <c r="B26" s="7"/>
      <c r="C26" s="7">
        <v>25</v>
      </c>
      <c r="D26" s="9" t="e">
        <f t="shared" si="0"/>
        <v>#DIV/0!</v>
      </c>
      <c r="E26" s="7" t="s">
        <v>10</v>
      </c>
      <c r="F26" s="7">
        <v>16</v>
      </c>
      <c r="G26" s="11">
        <v>16</v>
      </c>
      <c r="H26" s="9">
        <f t="shared" si="1"/>
        <v>0</v>
      </c>
    </row>
    <row r="27" spans="1:8" ht="19.5" customHeight="1">
      <c r="A27" s="12" t="s">
        <v>37</v>
      </c>
      <c r="B27" s="7">
        <f>SUM(B28:B31,F5:F11)</f>
        <v>4526</v>
      </c>
      <c r="C27" s="7">
        <f>SUM(C28:C31,G5:G11)</f>
        <v>5083</v>
      </c>
      <c r="D27" s="9">
        <f t="shared" si="0"/>
        <v>12.306672558550602</v>
      </c>
      <c r="E27" s="12" t="s">
        <v>12</v>
      </c>
      <c r="F27" s="7"/>
      <c r="G27" s="11">
        <v>3</v>
      </c>
      <c r="H27" s="9" t="e">
        <f t="shared" si="1"/>
        <v>#DIV/0!</v>
      </c>
    </row>
    <row r="28" spans="1:8" ht="19.5" customHeight="1">
      <c r="A28" s="12" t="s">
        <v>8</v>
      </c>
      <c r="B28" s="7">
        <v>1522</v>
      </c>
      <c r="C28" s="7">
        <v>1533</v>
      </c>
      <c r="D28" s="9">
        <f t="shared" si="0"/>
        <v>0.7227332457293123</v>
      </c>
      <c r="E28" s="12" t="s">
        <v>38</v>
      </c>
      <c r="F28" s="7">
        <v>20</v>
      </c>
      <c r="G28" s="11">
        <v>35</v>
      </c>
      <c r="H28" s="9">
        <f t="shared" si="1"/>
        <v>75</v>
      </c>
    </row>
    <row r="29" spans="1:8" ht="19.5" customHeight="1">
      <c r="A29" s="12" t="s">
        <v>10</v>
      </c>
      <c r="B29" s="7">
        <v>1159</v>
      </c>
      <c r="C29" s="7">
        <v>1490</v>
      </c>
      <c r="D29" s="9">
        <f t="shared" si="0"/>
        <v>28.559102674719593</v>
      </c>
      <c r="E29" s="12" t="s">
        <v>39</v>
      </c>
      <c r="F29" s="7">
        <v>102</v>
      </c>
      <c r="G29" s="11">
        <v>104</v>
      </c>
      <c r="H29" s="9">
        <f t="shared" si="1"/>
        <v>1.9607843137254832</v>
      </c>
    </row>
    <row r="30" spans="1:8" ht="19.5" customHeight="1">
      <c r="A30" s="10" t="s">
        <v>12</v>
      </c>
      <c r="B30" s="7">
        <v>333</v>
      </c>
      <c r="C30" s="7">
        <v>328</v>
      </c>
      <c r="D30" s="9">
        <f t="shared" si="0"/>
        <v>-1.501501501501501</v>
      </c>
      <c r="E30" s="10" t="s">
        <v>40</v>
      </c>
      <c r="F30" s="7">
        <v>6</v>
      </c>
      <c r="G30" s="11">
        <v>6</v>
      </c>
      <c r="H30" s="9">
        <f t="shared" si="1"/>
        <v>0</v>
      </c>
    </row>
    <row r="31" spans="1:8" ht="19.5" customHeight="1">
      <c r="A31" s="10" t="s">
        <v>41</v>
      </c>
      <c r="B31" s="7"/>
      <c r="C31" s="7"/>
      <c r="D31" s="9" t="e">
        <f t="shared" si="0"/>
        <v>#DIV/0!</v>
      </c>
      <c r="E31" s="10" t="s">
        <v>42</v>
      </c>
      <c r="F31" s="7">
        <v>55</v>
      </c>
      <c r="G31" s="11">
        <v>59</v>
      </c>
      <c r="H31" s="9">
        <f t="shared" si="1"/>
        <v>7.272727272727275</v>
      </c>
    </row>
    <row r="32" spans="1:8" ht="19.5" customHeight="1">
      <c r="A32" s="10" t="s">
        <v>43</v>
      </c>
      <c r="B32" s="7"/>
      <c r="C32" s="7">
        <v>3</v>
      </c>
      <c r="D32" s="9" t="e">
        <f t="shared" si="0"/>
        <v>#DIV/0!</v>
      </c>
      <c r="E32" s="12" t="s">
        <v>8</v>
      </c>
      <c r="F32" s="7">
        <v>401</v>
      </c>
      <c r="G32" s="7">
        <v>426</v>
      </c>
      <c r="H32" s="9">
        <f t="shared" si="1"/>
        <v>6.234413965087282</v>
      </c>
    </row>
    <row r="33" spans="1:8" ht="19.5" customHeight="1">
      <c r="A33" s="12" t="s">
        <v>15</v>
      </c>
      <c r="B33" s="7"/>
      <c r="C33" s="7"/>
      <c r="D33" s="9" t="e">
        <f t="shared" si="0"/>
        <v>#DIV/0!</v>
      </c>
      <c r="E33" s="12" t="s">
        <v>10</v>
      </c>
      <c r="F33" s="7">
        <v>1220</v>
      </c>
      <c r="G33" s="11">
        <v>1200</v>
      </c>
      <c r="H33" s="9">
        <f t="shared" si="1"/>
        <v>-1.6393442622950838</v>
      </c>
    </row>
    <row r="34" spans="1:8" ht="19.5" customHeight="1">
      <c r="A34" s="12" t="s">
        <v>44</v>
      </c>
      <c r="B34" s="7">
        <v>12</v>
      </c>
      <c r="C34" s="7">
        <v>12</v>
      </c>
      <c r="D34" s="9">
        <f t="shared" si="0"/>
        <v>0</v>
      </c>
      <c r="E34" s="12" t="s">
        <v>12</v>
      </c>
      <c r="F34" s="7"/>
      <c r="G34" s="11"/>
      <c r="H34" s="9" t="e">
        <f t="shared" si="1"/>
        <v>#DIV/0!</v>
      </c>
    </row>
    <row r="35" spans="1:8" ht="19.5" customHeight="1">
      <c r="A35" s="12" t="s">
        <v>45</v>
      </c>
      <c r="B35" s="7">
        <f>SUM(B36:B45)</f>
        <v>3134</v>
      </c>
      <c r="C35" s="7">
        <f>SUM(C36:C45)</f>
        <v>3055</v>
      </c>
      <c r="D35" s="9">
        <f t="shared" si="0"/>
        <v>-2.5207402680280766</v>
      </c>
      <c r="E35" s="10" t="s">
        <v>46</v>
      </c>
      <c r="F35" s="7">
        <v>90</v>
      </c>
      <c r="G35" s="11">
        <v>215</v>
      </c>
      <c r="H35" s="9">
        <f t="shared" si="1"/>
        <v>138.88888888888889</v>
      </c>
    </row>
    <row r="36" spans="1:8" ht="19.5" customHeight="1">
      <c r="A36" s="10" t="s">
        <v>8</v>
      </c>
      <c r="B36" s="7">
        <v>1450</v>
      </c>
      <c r="C36" s="7">
        <v>1530</v>
      </c>
      <c r="D36" s="9">
        <f t="shared" si="0"/>
        <v>5.517241379310356</v>
      </c>
      <c r="E36" s="10" t="s">
        <v>47</v>
      </c>
      <c r="F36" s="7"/>
      <c r="G36" s="11"/>
      <c r="H36" s="9" t="e">
        <f t="shared" si="1"/>
        <v>#DIV/0!</v>
      </c>
    </row>
    <row r="37" spans="1:8" ht="19.5" customHeight="1">
      <c r="A37" s="7" t="s">
        <v>10</v>
      </c>
      <c r="B37" s="7">
        <v>463</v>
      </c>
      <c r="C37" s="7">
        <v>442</v>
      </c>
      <c r="D37" s="9">
        <f t="shared" si="0"/>
        <v>-4.535637149028082</v>
      </c>
      <c r="E37" s="10" t="s">
        <v>48</v>
      </c>
      <c r="F37" s="7"/>
      <c r="G37" s="11"/>
      <c r="H37" s="9" t="e">
        <f t="shared" si="1"/>
        <v>#DIV/0!</v>
      </c>
    </row>
    <row r="38" spans="1:8" ht="19.5" customHeight="1">
      <c r="A38" s="7" t="s">
        <v>12</v>
      </c>
      <c r="B38" s="7"/>
      <c r="C38" s="7"/>
      <c r="D38" s="9" t="e">
        <f t="shared" si="0"/>
        <v>#DIV/0!</v>
      </c>
      <c r="E38" s="10" t="s">
        <v>15</v>
      </c>
      <c r="F38" s="7">
        <v>49</v>
      </c>
      <c r="G38" s="11">
        <v>54</v>
      </c>
      <c r="H38" s="9">
        <f t="shared" si="1"/>
        <v>10.20408163265305</v>
      </c>
    </row>
    <row r="39" spans="1:8" ht="19.5" customHeight="1">
      <c r="A39" s="7" t="s">
        <v>49</v>
      </c>
      <c r="B39" s="7"/>
      <c r="C39" s="7"/>
      <c r="D39" s="9" t="e">
        <f t="shared" si="0"/>
        <v>#DIV/0!</v>
      </c>
      <c r="E39" s="7" t="s">
        <v>50</v>
      </c>
      <c r="F39" s="7"/>
      <c r="G39" s="11"/>
      <c r="H39" s="9" t="e">
        <f t="shared" si="1"/>
        <v>#DIV/0!</v>
      </c>
    </row>
    <row r="40" spans="1:8" ht="19.5" customHeight="1">
      <c r="A40" s="7" t="s">
        <v>51</v>
      </c>
      <c r="B40" s="7">
        <v>191</v>
      </c>
      <c r="C40" s="7">
        <v>188</v>
      </c>
      <c r="D40" s="9">
        <f t="shared" si="0"/>
        <v>-1.5706806282722474</v>
      </c>
      <c r="E40" s="12" t="s">
        <v>52</v>
      </c>
      <c r="F40" s="7">
        <f>SUM(F41:F49)</f>
        <v>0</v>
      </c>
      <c r="G40" s="7">
        <f>SUM(G41:G49)</f>
        <v>0</v>
      </c>
      <c r="H40" s="9" t="e">
        <f t="shared" si="1"/>
        <v>#DIV/0!</v>
      </c>
    </row>
    <row r="41" spans="1:8" ht="19.5" customHeight="1">
      <c r="A41" s="7" t="s">
        <v>53</v>
      </c>
      <c r="B41" s="7">
        <v>378</v>
      </c>
      <c r="C41" s="7">
        <v>345</v>
      </c>
      <c r="D41" s="9">
        <f t="shared" si="0"/>
        <v>-8.730158730158733</v>
      </c>
      <c r="E41" s="12" t="s">
        <v>8</v>
      </c>
      <c r="F41" s="7"/>
      <c r="G41" s="7"/>
      <c r="H41" s="9" t="e">
        <f t="shared" si="1"/>
        <v>#DIV/0!</v>
      </c>
    </row>
    <row r="42" spans="1:8" ht="19.5" customHeight="1">
      <c r="A42" s="12" t="s">
        <v>48</v>
      </c>
      <c r="B42" s="7">
        <v>400</v>
      </c>
      <c r="C42" s="7">
        <v>318</v>
      </c>
      <c r="D42" s="9">
        <f t="shared" si="0"/>
        <v>-20.499999999999996</v>
      </c>
      <c r="E42" s="10" t="s">
        <v>10</v>
      </c>
      <c r="F42" s="7"/>
      <c r="G42" s="7"/>
      <c r="H42" s="9" t="e">
        <f t="shared" si="1"/>
        <v>#DIV/0!</v>
      </c>
    </row>
    <row r="43" spans="1:8" ht="19.5" customHeight="1">
      <c r="A43" s="10" t="s">
        <v>54</v>
      </c>
      <c r="B43" s="7"/>
      <c r="C43" s="7"/>
      <c r="D43" s="9" t="e">
        <f t="shared" si="0"/>
        <v>#DIV/0!</v>
      </c>
      <c r="E43" s="10" t="s">
        <v>12</v>
      </c>
      <c r="F43" s="7"/>
      <c r="G43" s="7"/>
      <c r="H43" s="9" t="e">
        <f t="shared" si="1"/>
        <v>#DIV/0!</v>
      </c>
    </row>
    <row r="44" spans="1:8" ht="19.5" customHeight="1">
      <c r="A44" s="10" t="s">
        <v>15</v>
      </c>
      <c r="B44" s="7">
        <v>125</v>
      </c>
      <c r="C44" s="7">
        <v>144</v>
      </c>
      <c r="D44" s="9">
        <f t="shared" si="0"/>
        <v>15.199999999999992</v>
      </c>
      <c r="E44" s="10" t="s">
        <v>55</v>
      </c>
      <c r="F44" s="7"/>
      <c r="G44" s="7"/>
      <c r="H44" s="9" t="e">
        <f t="shared" si="1"/>
        <v>#DIV/0!</v>
      </c>
    </row>
    <row r="45" spans="1:8" ht="19.5" customHeight="1">
      <c r="A45" s="10" t="s">
        <v>56</v>
      </c>
      <c r="B45" s="7">
        <v>127</v>
      </c>
      <c r="C45" s="7">
        <v>88</v>
      </c>
      <c r="D45" s="9">
        <f t="shared" si="0"/>
        <v>-30.708661417322837</v>
      </c>
      <c r="E45" s="12" t="s">
        <v>57</v>
      </c>
      <c r="F45" s="7"/>
      <c r="G45" s="7"/>
      <c r="H45" s="9" t="e">
        <f t="shared" si="1"/>
        <v>#DIV/0!</v>
      </c>
    </row>
    <row r="46" spans="1:8" ht="19.5" customHeight="1">
      <c r="A46" s="12" t="s">
        <v>58</v>
      </c>
      <c r="B46" s="7">
        <f>SUM(B47:B57)</f>
        <v>0</v>
      </c>
      <c r="C46" s="7">
        <f>SUM(C47:C57)</f>
        <v>0</v>
      </c>
      <c r="D46" s="9" t="e">
        <f t="shared" si="0"/>
        <v>#DIV/0!</v>
      </c>
      <c r="E46" s="12" t="s">
        <v>59</v>
      </c>
      <c r="F46" s="7"/>
      <c r="G46" s="7"/>
      <c r="H46" s="9" t="e">
        <f t="shared" si="1"/>
        <v>#DIV/0!</v>
      </c>
    </row>
    <row r="47" spans="1:8" ht="19.5" customHeight="1">
      <c r="A47" s="12" t="s">
        <v>8</v>
      </c>
      <c r="B47" s="7"/>
      <c r="C47" s="7"/>
      <c r="D47" s="9" t="e">
        <f t="shared" si="0"/>
        <v>#DIV/0!</v>
      </c>
      <c r="E47" s="12" t="s">
        <v>48</v>
      </c>
      <c r="F47" s="7"/>
      <c r="G47" s="7"/>
      <c r="H47" s="9" t="e">
        <f t="shared" si="1"/>
        <v>#DIV/0!</v>
      </c>
    </row>
    <row r="48" spans="1:8" ht="19.5" customHeight="1">
      <c r="A48" s="12" t="s">
        <v>10</v>
      </c>
      <c r="B48" s="7"/>
      <c r="C48" s="7"/>
      <c r="D48" s="9" t="e">
        <f t="shared" si="0"/>
        <v>#DIV/0!</v>
      </c>
      <c r="E48" s="10" t="s">
        <v>15</v>
      </c>
      <c r="F48" s="7"/>
      <c r="G48" s="7"/>
      <c r="H48" s="9" t="e">
        <f t="shared" si="1"/>
        <v>#DIV/0!</v>
      </c>
    </row>
    <row r="49" spans="1:8" ht="19.5" customHeight="1">
      <c r="A49" s="10" t="s">
        <v>12</v>
      </c>
      <c r="B49" s="7"/>
      <c r="C49" s="7"/>
      <c r="D49" s="9" t="e">
        <f t="shared" si="0"/>
        <v>#DIV/0!</v>
      </c>
      <c r="E49" s="10" t="s">
        <v>60</v>
      </c>
      <c r="F49" s="7"/>
      <c r="G49" s="7"/>
      <c r="H49" s="9" t="e">
        <f t="shared" si="1"/>
        <v>#DIV/0!</v>
      </c>
    </row>
    <row r="50" spans="1:8" ht="19.5" customHeight="1">
      <c r="A50" s="10" t="s">
        <v>61</v>
      </c>
      <c r="B50" s="7"/>
      <c r="C50" s="7"/>
      <c r="D50" s="9" t="e">
        <f t="shared" si="0"/>
        <v>#DIV/0!</v>
      </c>
      <c r="E50" s="10" t="s">
        <v>62</v>
      </c>
      <c r="F50" s="7">
        <f>SUM(F51:F58,B59:B64)</f>
        <v>557</v>
      </c>
      <c r="G50" s="7">
        <f>SUM(G51:G58,C59:C64)</f>
        <v>588</v>
      </c>
      <c r="H50" s="9">
        <f t="shared" si="1"/>
        <v>5.565529622980248</v>
      </c>
    </row>
    <row r="51" spans="1:8" ht="19.5" customHeight="1">
      <c r="A51" s="10" t="s">
        <v>63</v>
      </c>
      <c r="B51" s="7"/>
      <c r="C51" s="7"/>
      <c r="D51" s="9" t="e">
        <f t="shared" si="0"/>
        <v>#DIV/0!</v>
      </c>
      <c r="E51" s="10" t="s">
        <v>8</v>
      </c>
      <c r="F51" s="7">
        <v>170</v>
      </c>
      <c r="G51" s="11">
        <v>160</v>
      </c>
      <c r="H51" s="9">
        <f t="shared" si="1"/>
        <v>-5.882352941176472</v>
      </c>
    </row>
    <row r="52" spans="1:8" ht="19.5" customHeight="1">
      <c r="A52" s="7" t="s">
        <v>64</v>
      </c>
      <c r="B52" s="7"/>
      <c r="C52" s="7"/>
      <c r="D52" s="9" t="e">
        <f t="shared" si="0"/>
        <v>#DIV/0!</v>
      </c>
      <c r="E52" s="12" t="s">
        <v>10</v>
      </c>
      <c r="F52" s="7">
        <v>33</v>
      </c>
      <c r="G52" s="11">
        <v>38</v>
      </c>
      <c r="H52" s="9">
        <f t="shared" si="1"/>
        <v>15.15151515151516</v>
      </c>
    </row>
    <row r="53" spans="1:8" ht="19.5" customHeight="1">
      <c r="A53" s="12" t="s">
        <v>65</v>
      </c>
      <c r="B53" s="7"/>
      <c r="C53" s="7"/>
      <c r="D53" s="9" t="e">
        <f t="shared" si="0"/>
        <v>#DIV/0!</v>
      </c>
      <c r="E53" s="12" t="s">
        <v>12</v>
      </c>
      <c r="F53" s="7"/>
      <c r="G53" s="11"/>
      <c r="H53" s="9" t="e">
        <f t="shared" si="1"/>
        <v>#DIV/0!</v>
      </c>
    </row>
    <row r="54" spans="1:8" ht="19.5" customHeight="1">
      <c r="A54" s="12" t="s">
        <v>66</v>
      </c>
      <c r="B54" s="7"/>
      <c r="C54" s="7"/>
      <c r="D54" s="9" t="e">
        <f t="shared" si="0"/>
        <v>#DIV/0!</v>
      </c>
      <c r="E54" s="12" t="s">
        <v>67</v>
      </c>
      <c r="F54" s="7"/>
      <c r="G54" s="11"/>
      <c r="H54" s="9" t="e">
        <f t="shared" si="1"/>
        <v>#DIV/0!</v>
      </c>
    </row>
    <row r="55" spans="1:8" ht="19.5" customHeight="1">
      <c r="A55" s="12" t="s">
        <v>48</v>
      </c>
      <c r="B55" s="7"/>
      <c r="C55" s="7"/>
      <c r="D55" s="9" t="e">
        <f t="shared" si="0"/>
        <v>#DIV/0!</v>
      </c>
      <c r="E55" s="10" t="s">
        <v>68</v>
      </c>
      <c r="F55" s="7"/>
      <c r="G55" s="11"/>
      <c r="H55" s="9" t="e">
        <f t="shared" si="1"/>
        <v>#DIV/0!</v>
      </c>
    </row>
    <row r="56" spans="1:8" ht="19.5" customHeight="1">
      <c r="A56" s="10" t="s">
        <v>15</v>
      </c>
      <c r="B56" s="7"/>
      <c r="C56" s="7"/>
      <c r="D56" s="9" t="e">
        <f t="shared" si="0"/>
        <v>#DIV/0!</v>
      </c>
      <c r="E56" s="10" t="s">
        <v>69</v>
      </c>
      <c r="F56" s="7"/>
      <c r="G56" s="11"/>
      <c r="H56" s="9" t="e">
        <f t="shared" si="1"/>
        <v>#DIV/0!</v>
      </c>
    </row>
    <row r="57" spans="1:8" ht="19.5" customHeight="1">
      <c r="A57" s="10" t="s">
        <v>70</v>
      </c>
      <c r="B57" s="7"/>
      <c r="C57" s="7"/>
      <c r="D57" s="9" t="e">
        <f t="shared" si="0"/>
        <v>#DIV/0!</v>
      </c>
      <c r="E57" s="10" t="s">
        <v>71</v>
      </c>
      <c r="F57" s="7"/>
      <c r="G57" s="11"/>
      <c r="H57" s="9" t="e">
        <f t="shared" si="1"/>
        <v>#DIV/0!</v>
      </c>
    </row>
    <row r="58" spans="1:8" ht="19.5" customHeight="1">
      <c r="A58" s="10" t="s">
        <v>72</v>
      </c>
      <c r="B58" s="7">
        <f>SUM(F32:F39)</f>
        <v>1760</v>
      </c>
      <c r="C58" s="7">
        <f>SUM(G32:G39)</f>
        <v>1895</v>
      </c>
      <c r="D58" s="9">
        <f t="shared" si="0"/>
        <v>7.670454545454541</v>
      </c>
      <c r="E58" s="12" t="s">
        <v>73</v>
      </c>
      <c r="F58" s="7">
        <v>110</v>
      </c>
      <c r="G58" s="11">
        <v>110</v>
      </c>
      <c r="H58" s="9">
        <f t="shared" si="1"/>
        <v>0</v>
      </c>
    </row>
    <row r="59" spans="1:8" ht="19.5" customHeight="1">
      <c r="A59" s="12" t="s">
        <v>74</v>
      </c>
      <c r="B59" s="7"/>
      <c r="C59" s="7"/>
      <c r="D59" s="9" t="e">
        <f t="shared" si="0"/>
        <v>#DIV/0!</v>
      </c>
      <c r="E59" s="10" t="s">
        <v>8</v>
      </c>
      <c r="F59" s="7">
        <v>31</v>
      </c>
      <c r="G59" s="11">
        <v>34</v>
      </c>
      <c r="H59" s="9">
        <f t="shared" si="1"/>
        <v>9.677419354838701</v>
      </c>
    </row>
    <row r="60" spans="1:8" ht="19.5" customHeight="1">
      <c r="A60" s="12" t="s">
        <v>1030</v>
      </c>
      <c r="B60" s="7"/>
      <c r="C60" s="7"/>
      <c r="D60" s="9" t="e">
        <f t="shared" si="0"/>
        <v>#DIV/0!</v>
      </c>
      <c r="E60" s="7" t="s">
        <v>10</v>
      </c>
      <c r="F60" s="7"/>
      <c r="G60" s="11"/>
      <c r="H60" s="9" t="e">
        <f t="shared" si="1"/>
        <v>#DIV/0!</v>
      </c>
    </row>
    <row r="61" spans="1:8" ht="19.5" customHeight="1">
      <c r="A61" s="10" t="s">
        <v>76</v>
      </c>
      <c r="B61" s="7">
        <v>107</v>
      </c>
      <c r="C61" s="7">
        <v>145</v>
      </c>
      <c r="D61" s="9">
        <f t="shared" si="0"/>
        <v>35.51401869158879</v>
      </c>
      <c r="E61" s="12" t="s">
        <v>12</v>
      </c>
      <c r="F61" s="7"/>
      <c r="G61" s="11"/>
      <c r="H61" s="9" t="e">
        <f t="shared" si="1"/>
        <v>#DIV/0!</v>
      </c>
    </row>
    <row r="62" spans="1:8" ht="19.5" customHeight="1">
      <c r="A62" s="10" t="s">
        <v>1031</v>
      </c>
      <c r="B62" s="7"/>
      <c r="C62" s="7"/>
      <c r="D62" s="9" t="e">
        <f t="shared" si="0"/>
        <v>#DIV/0!</v>
      </c>
      <c r="E62" s="12" t="s">
        <v>78</v>
      </c>
      <c r="F62" s="7"/>
      <c r="G62" s="11"/>
      <c r="H62" s="9" t="e">
        <f t="shared" si="1"/>
        <v>#DIV/0!</v>
      </c>
    </row>
    <row r="63" spans="1:8" ht="19.5" customHeight="1">
      <c r="A63" s="10" t="s">
        <v>15</v>
      </c>
      <c r="B63" s="7">
        <v>14</v>
      </c>
      <c r="C63" s="7">
        <v>20</v>
      </c>
      <c r="D63" s="9">
        <f t="shared" si="0"/>
        <v>42.85714285714286</v>
      </c>
      <c r="E63" s="12" t="s">
        <v>79</v>
      </c>
      <c r="F63" s="7"/>
      <c r="G63" s="11"/>
      <c r="H63" s="9" t="e">
        <f t="shared" si="1"/>
        <v>#DIV/0!</v>
      </c>
    </row>
    <row r="64" spans="1:8" ht="19.5" customHeight="1">
      <c r="A64" s="10" t="s">
        <v>80</v>
      </c>
      <c r="B64" s="7">
        <v>123</v>
      </c>
      <c r="C64" s="7">
        <v>115</v>
      </c>
      <c r="D64" s="9">
        <f t="shared" si="0"/>
        <v>-6.504065040650408</v>
      </c>
      <c r="E64" s="10" t="s">
        <v>81</v>
      </c>
      <c r="F64" s="7"/>
      <c r="G64" s="11"/>
      <c r="H64" s="9" t="e">
        <f t="shared" si="1"/>
        <v>#DIV/0!</v>
      </c>
    </row>
    <row r="65" spans="1:8" ht="19.5" customHeight="1">
      <c r="A65" s="7" t="s">
        <v>82</v>
      </c>
      <c r="B65" s="7">
        <f>SUM(B66:B73)</f>
        <v>2273</v>
      </c>
      <c r="C65" s="7">
        <f>SUM(C66:C73)</f>
        <v>2317</v>
      </c>
      <c r="D65" s="9">
        <f t="shared" si="0"/>
        <v>1.9357677078750468</v>
      </c>
      <c r="E65" s="10" t="s">
        <v>83</v>
      </c>
      <c r="F65" s="7">
        <v>3</v>
      </c>
      <c r="G65" s="11">
        <v>6</v>
      </c>
      <c r="H65" s="9">
        <f t="shared" si="1"/>
        <v>100</v>
      </c>
    </row>
    <row r="66" spans="1:8" ht="19.5" customHeight="1">
      <c r="A66" s="12" t="s">
        <v>8</v>
      </c>
      <c r="B66" s="7">
        <v>607</v>
      </c>
      <c r="C66" s="7">
        <v>655</v>
      </c>
      <c r="D66" s="9">
        <f t="shared" si="0"/>
        <v>7.907742998352552</v>
      </c>
      <c r="E66" s="10" t="s">
        <v>84</v>
      </c>
      <c r="F66" s="7"/>
      <c r="G66" s="11"/>
      <c r="H66" s="9" t="e">
        <f t="shared" si="1"/>
        <v>#DIV/0!</v>
      </c>
    </row>
    <row r="67" spans="1:8" ht="19.5" customHeight="1">
      <c r="A67" s="12" t="s">
        <v>10</v>
      </c>
      <c r="B67" s="7">
        <v>1599</v>
      </c>
      <c r="C67" s="7">
        <v>1583</v>
      </c>
      <c r="D67" s="9">
        <f t="shared" si="0"/>
        <v>-1.000625390869292</v>
      </c>
      <c r="E67" s="12" t="s">
        <v>85</v>
      </c>
      <c r="F67" s="7"/>
      <c r="G67" s="11"/>
      <c r="H67" s="9" t="e">
        <f t="shared" si="1"/>
        <v>#DIV/0!</v>
      </c>
    </row>
    <row r="68" spans="1:8" ht="19.5" customHeight="1">
      <c r="A68" s="12" t="s">
        <v>12</v>
      </c>
      <c r="B68" s="7"/>
      <c r="C68" s="7"/>
      <c r="D68" s="9" t="e">
        <f t="shared" si="0"/>
        <v>#DIV/0!</v>
      </c>
      <c r="E68" s="12" t="s">
        <v>15</v>
      </c>
      <c r="F68" s="7"/>
      <c r="G68" s="11"/>
      <c r="H68" s="9" t="e">
        <f t="shared" si="1"/>
        <v>#DIV/0!</v>
      </c>
    </row>
    <row r="69" spans="1:8" ht="19.5" customHeight="1">
      <c r="A69" s="10" t="s">
        <v>86</v>
      </c>
      <c r="B69" s="7">
        <v>32</v>
      </c>
      <c r="C69" s="7">
        <v>32</v>
      </c>
      <c r="D69" s="9">
        <f aca="true" t="shared" si="2" ref="D69:D132">(C69/B69-1)*100</f>
        <v>0</v>
      </c>
      <c r="E69" s="12" t="s">
        <v>87</v>
      </c>
      <c r="F69" s="7">
        <v>34</v>
      </c>
      <c r="G69" s="11">
        <v>8</v>
      </c>
      <c r="H69" s="9">
        <f aca="true" t="shared" si="3" ref="H69:H132">(G69/F69-1)*100</f>
        <v>-76.47058823529412</v>
      </c>
    </row>
    <row r="70" spans="1:8" ht="19.5" customHeight="1">
      <c r="A70" s="10" t="s">
        <v>88</v>
      </c>
      <c r="B70" s="7"/>
      <c r="C70" s="7"/>
      <c r="D70" s="9" t="e">
        <f t="shared" si="2"/>
        <v>#DIV/0!</v>
      </c>
      <c r="E70" s="10" t="s">
        <v>89</v>
      </c>
      <c r="F70" s="7">
        <f>SUM(F71:F79)</f>
        <v>0</v>
      </c>
      <c r="G70" s="7">
        <f>SUM(G71:G79)</f>
        <v>7539</v>
      </c>
      <c r="H70" s="9" t="e">
        <f t="shared" si="3"/>
        <v>#DIV/0!</v>
      </c>
    </row>
    <row r="71" spans="1:8" ht="19.5" customHeight="1">
      <c r="A71" s="10" t="s">
        <v>90</v>
      </c>
      <c r="B71" s="7"/>
      <c r="C71" s="7"/>
      <c r="D71" s="9" t="e">
        <f t="shared" si="2"/>
        <v>#DIV/0!</v>
      </c>
      <c r="E71" s="10" t="s">
        <v>8</v>
      </c>
      <c r="F71" s="7"/>
      <c r="G71" s="7">
        <v>3969</v>
      </c>
      <c r="H71" s="9" t="e">
        <f t="shared" si="3"/>
        <v>#DIV/0!</v>
      </c>
    </row>
    <row r="72" spans="1:8" ht="19.5" customHeight="1">
      <c r="A72" s="12" t="s">
        <v>15</v>
      </c>
      <c r="B72" s="7"/>
      <c r="C72" s="7">
        <v>12</v>
      </c>
      <c r="D72" s="9" t="e">
        <f t="shared" si="2"/>
        <v>#DIV/0!</v>
      </c>
      <c r="E72" s="10" t="s">
        <v>10</v>
      </c>
      <c r="F72" s="7"/>
      <c r="G72" s="7">
        <v>1537</v>
      </c>
      <c r="H72" s="9" t="e">
        <f t="shared" si="3"/>
        <v>#DIV/0!</v>
      </c>
    </row>
    <row r="73" spans="1:8" ht="19.5" customHeight="1">
      <c r="A73" s="12" t="s">
        <v>91</v>
      </c>
      <c r="B73" s="7">
        <v>35</v>
      </c>
      <c r="C73" s="7">
        <v>35</v>
      </c>
      <c r="D73" s="9">
        <f t="shared" si="2"/>
        <v>0</v>
      </c>
      <c r="E73" s="7" t="s">
        <v>12</v>
      </c>
      <c r="F73" s="7"/>
      <c r="G73" s="7">
        <v>330</v>
      </c>
      <c r="H73" s="9" t="e">
        <f t="shared" si="3"/>
        <v>#DIV/0!</v>
      </c>
    </row>
    <row r="74" spans="1:8" ht="19.5" customHeight="1">
      <c r="A74" s="7" t="s">
        <v>92</v>
      </c>
      <c r="B74" s="7">
        <f>SUM(B75:B84)</f>
        <v>2112</v>
      </c>
      <c r="C74" s="7">
        <f>SUM(C75:C84)</f>
        <v>2189</v>
      </c>
      <c r="D74" s="9">
        <f t="shared" si="2"/>
        <v>3.645833333333326</v>
      </c>
      <c r="E74" s="12" t="s">
        <v>93</v>
      </c>
      <c r="F74" s="7"/>
      <c r="G74" s="7">
        <v>360</v>
      </c>
      <c r="H74" s="9" t="e">
        <f t="shared" si="3"/>
        <v>#DIV/0!</v>
      </c>
    </row>
    <row r="75" spans="1:8" ht="19.5" customHeight="1">
      <c r="A75" s="12" t="s">
        <v>8</v>
      </c>
      <c r="B75" s="7">
        <v>492</v>
      </c>
      <c r="C75" s="11">
        <v>535</v>
      </c>
      <c r="D75" s="9">
        <f t="shared" si="2"/>
        <v>8.739837398373984</v>
      </c>
      <c r="E75" s="12" t="s">
        <v>94</v>
      </c>
      <c r="F75" s="7"/>
      <c r="G75" s="7">
        <v>900</v>
      </c>
      <c r="H75" s="9" t="e">
        <f t="shared" si="3"/>
        <v>#DIV/0!</v>
      </c>
    </row>
    <row r="76" spans="1:8" ht="19.5" customHeight="1">
      <c r="A76" s="12" t="s">
        <v>10</v>
      </c>
      <c r="B76" s="7">
        <v>372</v>
      </c>
      <c r="C76" s="11">
        <v>407</v>
      </c>
      <c r="D76" s="9">
        <f t="shared" si="2"/>
        <v>9.408602150537625</v>
      </c>
      <c r="E76" s="12" t="s">
        <v>95</v>
      </c>
      <c r="F76" s="7"/>
      <c r="G76" s="7">
        <v>219</v>
      </c>
      <c r="H76" s="9" t="e">
        <f t="shared" si="3"/>
        <v>#DIV/0!</v>
      </c>
    </row>
    <row r="77" spans="1:8" ht="19.5" customHeight="1">
      <c r="A77" s="12" t="s">
        <v>12</v>
      </c>
      <c r="B77" s="7"/>
      <c r="C77" s="11"/>
      <c r="D77" s="9" t="e">
        <f t="shared" si="2"/>
        <v>#DIV/0!</v>
      </c>
      <c r="E77" s="10" t="s">
        <v>48</v>
      </c>
      <c r="F77" s="7"/>
      <c r="G77" s="7">
        <v>187</v>
      </c>
      <c r="H77" s="9" t="e">
        <f t="shared" si="3"/>
        <v>#DIV/0!</v>
      </c>
    </row>
    <row r="78" spans="1:8" ht="19.5" customHeight="1">
      <c r="A78" s="10" t="s">
        <v>96</v>
      </c>
      <c r="B78" s="7"/>
      <c r="C78" s="11"/>
      <c r="D78" s="9" t="e">
        <f t="shared" si="2"/>
        <v>#DIV/0!</v>
      </c>
      <c r="E78" s="10" t="s">
        <v>15</v>
      </c>
      <c r="F78" s="7"/>
      <c r="G78" s="7">
        <v>35</v>
      </c>
      <c r="H78" s="9" t="e">
        <f t="shared" si="3"/>
        <v>#DIV/0!</v>
      </c>
    </row>
    <row r="79" spans="1:8" ht="19.5" customHeight="1">
      <c r="A79" s="10" t="s">
        <v>97</v>
      </c>
      <c r="B79" s="7"/>
      <c r="C79" s="11"/>
      <c r="D79" s="9" t="e">
        <f t="shared" si="2"/>
        <v>#DIV/0!</v>
      </c>
      <c r="E79" s="10" t="s">
        <v>98</v>
      </c>
      <c r="F79" s="7"/>
      <c r="G79" s="7">
        <v>2</v>
      </c>
      <c r="H79" s="9" t="e">
        <f t="shared" si="3"/>
        <v>#DIV/0!</v>
      </c>
    </row>
    <row r="80" spans="1:8" ht="19.5" customHeight="1">
      <c r="A80" s="10" t="s">
        <v>99</v>
      </c>
      <c r="B80" s="7"/>
      <c r="C80" s="11"/>
      <c r="D80" s="9" t="e">
        <f t="shared" si="2"/>
        <v>#DIV/0!</v>
      </c>
      <c r="E80" s="12" t="s">
        <v>100</v>
      </c>
      <c r="F80" s="7">
        <f>SUM(F81:F85,B86:B92)</f>
        <v>15</v>
      </c>
      <c r="G80" s="7">
        <f>SUM(G81:G85,C86:C92)</f>
        <v>2715</v>
      </c>
      <c r="H80" s="9">
        <f t="shared" si="3"/>
        <v>18000</v>
      </c>
    </row>
    <row r="81" spans="1:8" ht="19.5" customHeight="1">
      <c r="A81" s="12" t="s">
        <v>101</v>
      </c>
      <c r="B81" s="7"/>
      <c r="C81" s="11"/>
      <c r="D81" s="9" t="e">
        <f t="shared" si="2"/>
        <v>#DIV/0!</v>
      </c>
      <c r="E81" s="12" t="s">
        <v>8</v>
      </c>
      <c r="F81" s="7"/>
      <c r="G81" s="7">
        <v>874</v>
      </c>
      <c r="H81" s="9" t="e">
        <f t="shared" si="3"/>
        <v>#DIV/0!</v>
      </c>
    </row>
    <row r="82" spans="1:8" ht="19.5" customHeight="1">
      <c r="A82" s="12" t="s">
        <v>102</v>
      </c>
      <c r="B82" s="7">
        <v>1214</v>
      </c>
      <c r="C82" s="11">
        <v>1213</v>
      </c>
      <c r="D82" s="9">
        <f t="shared" si="2"/>
        <v>-0.08237232289950436</v>
      </c>
      <c r="E82" s="12" t="s">
        <v>10</v>
      </c>
      <c r="F82" s="7"/>
      <c r="G82" s="7">
        <v>2</v>
      </c>
      <c r="H82" s="9" t="e">
        <f t="shared" si="3"/>
        <v>#DIV/0!</v>
      </c>
    </row>
    <row r="83" spans="1:8" ht="19.5" customHeight="1">
      <c r="A83" s="12" t="s">
        <v>15</v>
      </c>
      <c r="B83" s="7"/>
      <c r="C83" s="11"/>
      <c r="D83" s="9" t="e">
        <f t="shared" si="2"/>
        <v>#DIV/0!</v>
      </c>
      <c r="E83" s="10" t="s">
        <v>12</v>
      </c>
      <c r="F83" s="7"/>
      <c r="G83" s="7"/>
      <c r="H83" s="9" t="e">
        <f t="shared" si="3"/>
        <v>#DIV/0!</v>
      </c>
    </row>
    <row r="84" spans="1:8" ht="19.5" customHeight="1">
      <c r="A84" s="10" t="s">
        <v>103</v>
      </c>
      <c r="B84" s="7">
        <v>34</v>
      </c>
      <c r="C84" s="11">
        <v>34</v>
      </c>
      <c r="D84" s="9">
        <f t="shared" si="2"/>
        <v>0</v>
      </c>
      <c r="E84" s="10" t="s">
        <v>104</v>
      </c>
      <c r="F84" s="7"/>
      <c r="G84" s="7"/>
      <c r="H84" s="9" t="e">
        <f t="shared" si="3"/>
        <v>#DIV/0!</v>
      </c>
    </row>
    <row r="85" spans="1:8" ht="19.5" customHeight="1">
      <c r="A85" s="10" t="s">
        <v>105</v>
      </c>
      <c r="B85" s="7">
        <f>SUM(F59:F69)</f>
        <v>68</v>
      </c>
      <c r="C85" s="7">
        <f>SUM(G59:G69)</f>
        <v>48</v>
      </c>
      <c r="D85" s="9">
        <f t="shared" si="2"/>
        <v>-29.411764705882348</v>
      </c>
      <c r="E85" s="10" t="s">
        <v>106</v>
      </c>
      <c r="F85" s="7"/>
      <c r="G85" s="7"/>
      <c r="H85" s="9" t="e">
        <f t="shared" si="3"/>
        <v>#DIV/0!</v>
      </c>
    </row>
    <row r="86" spans="1:8" ht="19.5" customHeight="1">
      <c r="A86" s="10" t="s">
        <v>107</v>
      </c>
      <c r="B86" s="7"/>
      <c r="C86" s="7">
        <v>598</v>
      </c>
      <c r="D86" s="9" t="e">
        <f t="shared" si="2"/>
        <v>#DIV/0!</v>
      </c>
      <c r="E86" s="12" t="s">
        <v>108</v>
      </c>
      <c r="F86" s="7"/>
      <c r="G86" s="7"/>
      <c r="H86" s="9" t="e">
        <f t="shared" si="3"/>
        <v>#DIV/0!</v>
      </c>
    </row>
    <row r="87" spans="1:8" ht="19.5" customHeight="1">
      <c r="A87" s="12" t="s">
        <v>109</v>
      </c>
      <c r="B87" s="7"/>
      <c r="C87" s="7">
        <v>721</v>
      </c>
      <c r="D87" s="9" t="e">
        <f t="shared" si="2"/>
        <v>#DIV/0!</v>
      </c>
      <c r="E87" s="12" t="s">
        <v>15</v>
      </c>
      <c r="F87" s="7"/>
      <c r="G87" s="7"/>
      <c r="H87" s="9" t="e">
        <f t="shared" si="3"/>
        <v>#DIV/0!</v>
      </c>
    </row>
    <row r="88" spans="1:8" ht="19.5" customHeight="1">
      <c r="A88" s="12" t="s">
        <v>110</v>
      </c>
      <c r="B88" s="7"/>
      <c r="C88" s="7"/>
      <c r="D88" s="9" t="e">
        <f t="shared" si="2"/>
        <v>#DIV/0!</v>
      </c>
      <c r="E88" s="12" t="s">
        <v>111</v>
      </c>
      <c r="F88" s="7"/>
      <c r="G88" s="7"/>
      <c r="H88" s="9" t="e">
        <f t="shared" si="3"/>
        <v>#DIV/0!</v>
      </c>
    </row>
    <row r="89" spans="1:8" ht="19.5" customHeight="1">
      <c r="A89" s="12" t="s">
        <v>112</v>
      </c>
      <c r="B89" s="7"/>
      <c r="C89" s="7"/>
      <c r="D89" s="9" t="e">
        <f t="shared" si="2"/>
        <v>#DIV/0!</v>
      </c>
      <c r="E89" s="10" t="s">
        <v>113</v>
      </c>
      <c r="F89" s="7">
        <f>SUM(F90:F94)</f>
        <v>266</v>
      </c>
      <c r="G89" s="7">
        <f>SUM(G90:G94)</f>
        <v>289</v>
      </c>
      <c r="H89" s="9">
        <f t="shared" si="3"/>
        <v>8.646616541353392</v>
      </c>
    </row>
    <row r="90" spans="1:8" ht="19.5" customHeight="1">
      <c r="A90" s="10" t="s">
        <v>48</v>
      </c>
      <c r="B90" s="7"/>
      <c r="C90" s="7"/>
      <c r="D90" s="9" t="e">
        <f t="shared" si="2"/>
        <v>#DIV/0!</v>
      </c>
      <c r="E90" s="10" t="s">
        <v>8</v>
      </c>
      <c r="F90" s="7">
        <v>103</v>
      </c>
      <c r="G90" s="11">
        <v>108</v>
      </c>
      <c r="H90" s="9">
        <f t="shared" si="3"/>
        <v>4.854368932038833</v>
      </c>
    </row>
    <row r="91" spans="1:8" ht="19.5" customHeight="1">
      <c r="A91" s="10" t="s">
        <v>15</v>
      </c>
      <c r="B91" s="7"/>
      <c r="C91" s="7">
        <v>504</v>
      </c>
      <c r="D91" s="9" t="e">
        <f t="shared" si="2"/>
        <v>#DIV/0!</v>
      </c>
      <c r="E91" s="10" t="s">
        <v>10</v>
      </c>
      <c r="F91" s="7"/>
      <c r="G91" s="11">
        <v>5</v>
      </c>
      <c r="H91" s="9" t="e">
        <f t="shared" si="3"/>
        <v>#DIV/0!</v>
      </c>
    </row>
    <row r="92" spans="1:8" ht="19.5" customHeight="1">
      <c r="A92" s="10" t="s">
        <v>114</v>
      </c>
      <c r="B92" s="7">
        <v>15</v>
      </c>
      <c r="C92" s="7">
        <v>16</v>
      </c>
      <c r="D92" s="9">
        <f t="shared" si="2"/>
        <v>6.666666666666665</v>
      </c>
      <c r="E92" s="12" t="s">
        <v>12</v>
      </c>
      <c r="F92" s="7"/>
      <c r="G92" s="11"/>
      <c r="H92" s="9" t="e">
        <f t="shared" si="3"/>
        <v>#DIV/0!</v>
      </c>
    </row>
    <row r="93" spans="1:8" ht="19.5" customHeight="1">
      <c r="A93" s="12" t="s">
        <v>115</v>
      </c>
      <c r="B93" s="7">
        <f>SUM(B94:B99)</f>
        <v>156</v>
      </c>
      <c r="C93" s="7">
        <f>SUM(C94:C99)</f>
        <v>172</v>
      </c>
      <c r="D93" s="9">
        <f t="shared" si="2"/>
        <v>10.256410256410264</v>
      </c>
      <c r="E93" s="12" t="s">
        <v>116</v>
      </c>
      <c r="F93" s="7">
        <v>163</v>
      </c>
      <c r="G93" s="11">
        <v>176</v>
      </c>
      <c r="H93" s="9">
        <f t="shared" si="3"/>
        <v>7.975460122699385</v>
      </c>
    </row>
    <row r="94" spans="1:8" ht="19.5" customHeight="1">
      <c r="A94" s="12" t="s">
        <v>8</v>
      </c>
      <c r="B94" s="7">
        <v>96</v>
      </c>
      <c r="C94" s="7">
        <v>110</v>
      </c>
      <c r="D94" s="9">
        <f t="shared" si="2"/>
        <v>14.583333333333325</v>
      </c>
      <c r="E94" s="12" t="s">
        <v>117</v>
      </c>
      <c r="F94" s="7"/>
      <c r="G94" s="11"/>
      <c r="H94" s="9" t="e">
        <f t="shared" si="3"/>
        <v>#DIV/0!</v>
      </c>
    </row>
    <row r="95" spans="1:8" s="13" customFormat="1" ht="19.5" customHeight="1">
      <c r="A95" s="12" t="s">
        <v>10</v>
      </c>
      <c r="B95" s="7">
        <v>16</v>
      </c>
      <c r="C95" s="7">
        <v>16</v>
      </c>
      <c r="D95" s="9">
        <f t="shared" si="2"/>
        <v>0</v>
      </c>
      <c r="E95" s="10" t="s">
        <v>118</v>
      </c>
      <c r="F95" s="7">
        <f>SUM(F96:F101)</f>
        <v>353</v>
      </c>
      <c r="G95" s="7">
        <f>SUM(G96:G101)</f>
        <v>220</v>
      </c>
      <c r="H95" s="9">
        <f t="shared" si="3"/>
        <v>-37.6770538243626</v>
      </c>
    </row>
    <row r="96" spans="1:8" ht="19.5" customHeight="1">
      <c r="A96" s="10" t="s">
        <v>12</v>
      </c>
      <c r="B96" s="7"/>
      <c r="C96" s="7"/>
      <c r="D96" s="9" t="e">
        <f t="shared" si="2"/>
        <v>#DIV/0!</v>
      </c>
      <c r="E96" s="10" t="s">
        <v>8</v>
      </c>
      <c r="F96" s="7">
        <v>238</v>
      </c>
      <c r="G96" s="11">
        <v>115</v>
      </c>
      <c r="H96" s="9">
        <f t="shared" si="3"/>
        <v>-51.68067226890756</v>
      </c>
    </row>
    <row r="97" spans="1:8" ht="19.5" customHeight="1">
      <c r="A97" s="10" t="s">
        <v>119</v>
      </c>
      <c r="B97" s="7">
        <v>25</v>
      </c>
      <c r="C97" s="11">
        <v>25</v>
      </c>
      <c r="D97" s="9">
        <f t="shared" si="2"/>
        <v>0</v>
      </c>
      <c r="E97" s="10" t="s">
        <v>10</v>
      </c>
      <c r="F97" s="7">
        <v>115</v>
      </c>
      <c r="G97" s="7">
        <v>105</v>
      </c>
      <c r="H97" s="9">
        <f t="shared" si="3"/>
        <v>-8.695652173913048</v>
      </c>
    </row>
    <row r="98" spans="1:8" ht="19.5" customHeight="1">
      <c r="A98" s="10" t="s">
        <v>15</v>
      </c>
      <c r="B98" s="7">
        <v>19</v>
      </c>
      <c r="C98" s="11">
        <v>21</v>
      </c>
      <c r="D98" s="9">
        <f t="shared" si="2"/>
        <v>10.526315789473696</v>
      </c>
      <c r="E98" s="7" t="s">
        <v>12</v>
      </c>
      <c r="F98" s="7"/>
      <c r="G98" s="7"/>
      <c r="H98" s="9" t="e">
        <f t="shared" si="3"/>
        <v>#DIV/0!</v>
      </c>
    </row>
    <row r="99" spans="1:8" ht="19.5" customHeight="1">
      <c r="A99" s="7" t="s">
        <v>120</v>
      </c>
      <c r="B99" s="7"/>
      <c r="C99" s="11"/>
      <c r="D99" s="9" t="e">
        <f t="shared" si="2"/>
        <v>#DIV/0!</v>
      </c>
      <c r="E99" s="12" t="s">
        <v>34</v>
      </c>
      <c r="F99" s="7"/>
      <c r="G99" s="7"/>
      <c r="H99" s="9" t="e">
        <f t="shared" si="3"/>
        <v>#DIV/0!</v>
      </c>
    </row>
    <row r="100" spans="1:8" ht="19.5" customHeight="1">
      <c r="A100" s="12" t="s">
        <v>121</v>
      </c>
      <c r="B100" s="7">
        <f>SUM(B101:B106)</f>
        <v>95</v>
      </c>
      <c r="C100" s="7">
        <f>SUM(C101:C106)</f>
        <v>89</v>
      </c>
      <c r="D100" s="9">
        <f t="shared" si="2"/>
        <v>-6.315789473684208</v>
      </c>
      <c r="E100" s="12" t="s">
        <v>15</v>
      </c>
      <c r="F100" s="7"/>
      <c r="G100" s="7"/>
      <c r="H100" s="9" t="e">
        <f t="shared" si="3"/>
        <v>#DIV/0!</v>
      </c>
    </row>
    <row r="101" spans="1:8" ht="19.5" customHeight="1">
      <c r="A101" s="12" t="s">
        <v>8</v>
      </c>
      <c r="B101" s="7">
        <v>60</v>
      </c>
      <c r="C101" s="11">
        <v>62</v>
      </c>
      <c r="D101" s="9">
        <f t="shared" si="2"/>
        <v>3.3333333333333437</v>
      </c>
      <c r="E101" s="12" t="s">
        <v>122</v>
      </c>
      <c r="F101" s="7"/>
      <c r="G101" s="7"/>
      <c r="H101" s="9" t="e">
        <f t="shared" si="3"/>
        <v>#DIV/0!</v>
      </c>
    </row>
    <row r="102" spans="1:8" ht="19.5" customHeight="1">
      <c r="A102" s="12" t="s">
        <v>10</v>
      </c>
      <c r="B102" s="7">
        <v>35</v>
      </c>
      <c r="C102" s="11">
        <v>27</v>
      </c>
      <c r="D102" s="9">
        <f t="shared" si="2"/>
        <v>-22.857142857142854</v>
      </c>
      <c r="E102" s="10" t="s">
        <v>123</v>
      </c>
      <c r="F102" s="7">
        <f>SUM(F103:F109)</f>
        <v>867</v>
      </c>
      <c r="G102" s="7">
        <f>SUM(G103:G109)</f>
        <v>1176</v>
      </c>
      <c r="H102" s="9">
        <f t="shared" si="3"/>
        <v>35.64013840830449</v>
      </c>
    </row>
    <row r="103" spans="1:8" ht="19.5" customHeight="1">
      <c r="A103" s="10" t="s">
        <v>12</v>
      </c>
      <c r="B103" s="7"/>
      <c r="C103" s="11"/>
      <c r="D103" s="9" t="e">
        <f t="shared" si="2"/>
        <v>#DIV/0!</v>
      </c>
      <c r="E103" s="10" t="s">
        <v>8</v>
      </c>
      <c r="F103" s="7">
        <v>289</v>
      </c>
      <c r="G103" s="7">
        <v>404</v>
      </c>
      <c r="H103" s="9">
        <f t="shared" si="3"/>
        <v>39.7923875432526</v>
      </c>
    </row>
    <row r="104" spans="1:8" ht="19.5" customHeight="1">
      <c r="A104" s="10" t="s">
        <v>124</v>
      </c>
      <c r="B104" s="7"/>
      <c r="C104" s="11"/>
      <c r="D104" s="9" t="e">
        <f t="shared" si="2"/>
        <v>#DIV/0!</v>
      </c>
      <c r="E104" s="10" t="s">
        <v>10</v>
      </c>
      <c r="F104" s="7">
        <v>289</v>
      </c>
      <c r="G104" s="7">
        <v>374</v>
      </c>
      <c r="H104" s="9">
        <f t="shared" si="3"/>
        <v>29.41176470588236</v>
      </c>
    </row>
    <row r="105" spans="1:8" ht="19.5" customHeight="1">
      <c r="A105" s="10" t="s">
        <v>15</v>
      </c>
      <c r="B105" s="7"/>
      <c r="C105" s="11"/>
      <c r="D105" s="9" t="e">
        <f t="shared" si="2"/>
        <v>#DIV/0!</v>
      </c>
      <c r="E105" s="12" t="s">
        <v>12</v>
      </c>
      <c r="F105" s="14"/>
      <c r="G105" s="14"/>
      <c r="H105" s="9" t="e">
        <f t="shared" si="3"/>
        <v>#DIV/0!</v>
      </c>
    </row>
    <row r="106" spans="1:8" ht="19.5" customHeight="1">
      <c r="A106" s="12" t="s">
        <v>125</v>
      </c>
      <c r="B106" s="7"/>
      <c r="C106" s="7"/>
      <c r="D106" s="9" t="e">
        <f t="shared" si="2"/>
        <v>#DIV/0!</v>
      </c>
      <c r="E106" s="12" t="s">
        <v>126</v>
      </c>
      <c r="F106" s="7"/>
      <c r="G106" s="7"/>
      <c r="H106" s="9" t="e">
        <f t="shared" si="3"/>
        <v>#DIV/0!</v>
      </c>
    </row>
    <row r="107" spans="1:8" ht="19.5" customHeight="1">
      <c r="A107" s="12" t="s">
        <v>127</v>
      </c>
      <c r="B107" s="7">
        <f>SUM(B108:B112,F86:F88)</f>
        <v>0</v>
      </c>
      <c r="C107" s="7">
        <f>SUM(C108:C112,G86:G88)</f>
        <v>0</v>
      </c>
      <c r="D107" s="9" t="e">
        <f t="shared" si="2"/>
        <v>#DIV/0!</v>
      </c>
      <c r="E107" s="12" t="s">
        <v>128</v>
      </c>
      <c r="F107" s="7"/>
      <c r="G107" s="7"/>
      <c r="H107" s="9" t="e">
        <f t="shared" si="3"/>
        <v>#DIV/0!</v>
      </c>
    </row>
    <row r="108" spans="1:8" ht="19.5" customHeight="1">
      <c r="A108" s="12" t="s">
        <v>8</v>
      </c>
      <c r="B108" s="7"/>
      <c r="C108" s="7"/>
      <c r="D108" s="9" t="e">
        <f t="shared" si="2"/>
        <v>#DIV/0!</v>
      </c>
      <c r="E108" s="10" t="s">
        <v>15</v>
      </c>
      <c r="F108" s="15">
        <v>144</v>
      </c>
      <c r="G108" s="15">
        <v>153</v>
      </c>
      <c r="H108" s="9">
        <f t="shared" si="3"/>
        <v>6.25</v>
      </c>
    </row>
    <row r="109" spans="1:8" ht="19.5" customHeight="1">
      <c r="A109" s="10" t="s">
        <v>10</v>
      </c>
      <c r="B109" s="7"/>
      <c r="C109" s="7"/>
      <c r="D109" s="9" t="e">
        <f t="shared" si="2"/>
        <v>#DIV/0!</v>
      </c>
      <c r="E109" s="10" t="s">
        <v>129</v>
      </c>
      <c r="F109" s="15">
        <v>145</v>
      </c>
      <c r="G109" s="15">
        <v>245</v>
      </c>
      <c r="H109" s="9">
        <f t="shared" si="3"/>
        <v>68.96551724137932</v>
      </c>
    </row>
    <row r="110" spans="1:8" ht="19.5" customHeight="1">
      <c r="A110" s="10" t="s">
        <v>12</v>
      </c>
      <c r="B110" s="7"/>
      <c r="C110" s="7"/>
      <c r="D110" s="9" t="e">
        <f t="shared" si="2"/>
        <v>#DIV/0!</v>
      </c>
      <c r="E110" s="10" t="s">
        <v>130</v>
      </c>
      <c r="F110" s="15">
        <f>SUM(F111:F112,B113:B116)</f>
        <v>2000</v>
      </c>
      <c r="G110" s="15">
        <f>SUM(G111:G112,C113:C116)</f>
        <v>2386</v>
      </c>
      <c r="H110" s="9">
        <f t="shared" si="3"/>
        <v>19.300000000000004</v>
      </c>
    </row>
    <row r="111" spans="1:8" ht="19.5" customHeight="1">
      <c r="A111" s="10" t="s">
        <v>131</v>
      </c>
      <c r="B111" s="7"/>
      <c r="C111" s="7"/>
      <c r="D111" s="9" t="e">
        <f t="shared" si="2"/>
        <v>#DIV/0!</v>
      </c>
      <c r="E111" s="10" t="s">
        <v>8</v>
      </c>
      <c r="F111" s="15">
        <v>722</v>
      </c>
      <c r="G111" s="15">
        <v>704</v>
      </c>
      <c r="H111" s="9">
        <f t="shared" si="3"/>
        <v>-2.4930747922437657</v>
      </c>
    </row>
    <row r="112" spans="1:8" ht="19.5" customHeight="1">
      <c r="A112" s="7" t="s">
        <v>132</v>
      </c>
      <c r="B112" s="7"/>
      <c r="C112" s="7"/>
      <c r="D112" s="9" t="e">
        <f t="shared" si="2"/>
        <v>#DIV/0!</v>
      </c>
      <c r="E112" s="12" t="s">
        <v>10</v>
      </c>
      <c r="F112" s="16">
        <v>835</v>
      </c>
      <c r="G112" s="16">
        <v>1290</v>
      </c>
      <c r="H112" s="9">
        <f t="shared" si="3"/>
        <v>54.49101796407185</v>
      </c>
    </row>
    <row r="113" spans="1:8" ht="19.5" customHeight="1">
      <c r="A113" s="12" t="s">
        <v>12</v>
      </c>
      <c r="B113" s="16">
        <v>158</v>
      </c>
      <c r="C113" s="16">
        <v>117</v>
      </c>
      <c r="D113" s="9">
        <f t="shared" si="2"/>
        <v>-25.9493670886076</v>
      </c>
      <c r="E113" s="12" t="s">
        <v>133</v>
      </c>
      <c r="F113" s="7"/>
      <c r="G113" s="7"/>
      <c r="H113" s="9" t="e">
        <f t="shared" si="3"/>
        <v>#DIV/0!</v>
      </c>
    </row>
    <row r="114" spans="1:8" ht="19.5" customHeight="1">
      <c r="A114" s="12" t="s">
        <v>134</v>
      </c>
      <c r="B114" s="16">
        <v>133</v>
      </c>
      <c r="C114" s="16">
        <v>183</v>
      </c>
      <c r="D114" s="9">
        <f t="shared" si="2"/>
        <v>37.593984962406026</v>
      </c>
      <c r="E114" s="10" t="s">
        <v>135</v>
      </c>
      <c r="F114" s="7">
        <f>SUM(F115:F119)</f>
        <v>1026</v>
      </c>
      <c r="G114" s="7">
        <f>SUM(G115:G119)</f>
        <v>1031</v>
      </c>
      <c r="H114" s="9">
        <f t="shared" si="3"/>
        <v>0.4873294346978474</v>
      </c>
    </row>
    <row r="115" spans="1:8" ht="19.5" customHeight="1">
      <c r="A115" s="10" t="s">
        <v>15</v>
      </c>
      <c r="B115" s="16">
        <v>152</v>
      </c>
      <c r="C115" s="16">
        <v>92</v>
      </c>
      <c r="D115" s="9">
        <f t="shared" si="2"/>
        <v>-39.473684210526315</v>
      </c>
      <c r="E115" s="10" t="s">
        <v>8</v>
      </c>
      <c r="F115" s="7">
        <v>564</v>
      </c>
      <c r="G115" s="11">
        <v>625</v>
      </c>
      <c r="H115" s="9">
        <f t="shared" si="3"/>
        <v>10.815602836879435</v>
      </c>
    </row>
    <row r="116" spans="1:8" ht="19.5" customHeight="1">
      <c r="A116" s="10" t="s">
        <v>136</v>
      </c>
      <c r="B116" s="16"/>
      <c r="C116" s="16"/>
      <c r="D116" s="9" t="e">
        <f t="shared" si="2"/>
        <v>#DIV/0!</v>
      </c>
      <c r="E116" s="10" t="s">
        <v>10</v>
      </c>
      <c r="F116" s="7">
        <v>362</v>
      </c>
      <c r="G116" s="11">
        <v>306</v>
      </c>
      <c r="H116" s="9">
        <f t="shared" si="3"/>
        <v>-15.469613259668513</v>
      </c>
    </row>
    <row r="117" spans="1:8" ht="19.5" customHeight="1">
      <c r="A117" s="10" t="s">
        <v>137</v>
      </c>
      <c r="B117" s="16">
        <f>SUM(B118:B122)</f>
        <v>555</v>
      </c>
      <c r="C117" s="16">
        <f>SUM(C118:C122)</f>
        <v>2975</v>
      </c>
      <c r="D117" s="9">
        <f t="shared" si="2"/>
        <v>436.036036036036</v>
      </c>
      <c r="E117" s="12" t="s">
        <v>12</v>
      </c>
      <c r="F117" s="7"/>
      <c r="G117" s="11"/>
      <c r="H117" s="9" t="e">
        <f t="shared" si="3"/>
        <v>#DIV/0!</v>
      </c>
    </row>
    <row r="118" spans="1:8" ht="19.5" customHeight="1">
      <c r="A118" s="12" t="s">
        <v>8</v>
      </c>
      <c r="B118" s="16">
        <v>273</v>
      </c>
      <c r="C118" s="16">
        <v>280</v>
      </c>
      <c r="D118" s="9">
        <f t="shared" si="2"/>
        <v>2.564102564102555</v>
      </c>
      <c r="E118" s="12" t="s">
        <v>15</v>
      </c>
      <c r="F118" s="7"/>
      <c r="G118" s="11"/>
      <c r="H118" s="9" t="e">
        <f t="shared" si="3"/>
        <v>#DIV/0!</v>
      </c>
    </row>
    <row r="119" spans="1:8" ht="19.5" customHeight="1">
      <c r="A119" s="12" t="s">
        <v>10</v>
      </c>
      <c r="B119" s="16">
        <v>191</v>
      </c>
      <c r="C119" s="16">
        <v>173</v>
      </c>
      <c r="D119" s="9">
        <f t="shared" si="2"/>
        <v>-9.424083769633507</v>
      </c>
      <c r="E119" s="12" t="s">
        <v>138</v>
      </c>
      <c r="F119" s="7">
        <v>100</v>
      </c>
      <c r="G119" s="11">
        <v>100</v>
      </c>
      <c r="H119" s="9">
        <f t="shared" si="3"/>
        <v>0</v>
      </c>
    </row>
    <row r="120" spans="1:8" ht="19.5" customHeight="1">
      <c r="A120" s="12" t="s">
        <v>12</v>
      </c>
      <c r="B120" s="15"/>
      <c r="C120" s="15"/>
      <c r="D120" s="9" t="e">
        <f t="shared" si="2"/>
        <v>#DIV/0!</v>
      </c>
      <c r="E120" s="10" t="s">
        <v>139</v>
      </c>
      <c r="F120" s="7">
        <f>SUM(F121:F122)</f>
        <v>8225</v>
      </c>
      <c r="G120" s="7">
        <f>SUM(G121:G122)</f>
        <v>8386</v>
      </c>
      <c r="H120" s="9">
        <f t="shared" si="3"/>
        <v>1.9574468085106433</v>
      </c>
    </row>
    <row r="121" spans="1:8" ht="19.5" customHeight="1">
      <c r="A121" s="10" t="s">
        <v>15</v>
      </c>
      <c r="B121" s="15">
        <v>76</v>
      </c>
      <c r="C121" s="15">
        <v>89</v>
      </c>
      <c r="D121" s="9">
        <f t="shared" si="2"/>
        <v>17.105263157894733</v>
      </c>
      <c r="E121" s="10" t="s">
        <v>140</v>
      </c>
      <c r="F121" s="7">
        <v>700</v>
      </c>
      <c r="G121" s="11">
        <v>700</v>
      </c>
      <c r="H121" s="9">
        <f t="shared" si="3"/>
        <v>0</v>
      </c>
    </row>
    <row r="122" spans="1:8" ht="19.5" customHeight="1">
      <c r="A122" s="10" t="s">
        <v>141</v>
      </c>
      <c r="B122" s="15">
        <v>15</v>
      </c>
      <c r="C122" s="15">
        <v>2433</v>
      </c>
      <c r="D122" s="9">
        <f t="shared" si="2"/>
        <v>16119.999999999998</v>
      </c>
      <c r="E122" s="10" t="s">
        <v>142</v>
      </c>
      <c r="F122" s="7">
        <v>7525</v>
      </c>
      <c r="G122" s="11">
        <v>7686</v>
      </c>
      <c r="H122" s="9">
        <f t="shared" si="3"/>
        <v>2.1395348837209394</v>
      </c>
    </row>
    <row r="123" spans="1:8" ht="19.5" customHeight="1">
      <c r="A123" s="10" t="s">
        <v>143</v>
      </c>
      <c r="B123" s="15">
        <f>SUM(B124:B128)</f>
        <v>524</v>
      </c>
      <c r="C123" s="15">
        <f>SUM(C124:C128)</f>
        <v>580</v>
      </c>
      <c r="D123" s="9">
        <f t="shared" si="2"/>
        <v>10.687022900763354</v>
      </c>
      <c r="E123" s="7" t="s">
        <v>1032</v>
      </c>
      <c r="F123" s="7">
        <f>SUM(F124:F125)</f>
        <v>0</v>
      </c>
      <c r="G123" s="7">
        <f>SUM(G124:G125)</f>
        <v>0</v>
      </c>
      <c r="H123" s="9" t="e">
        <f t="shared" si="3"/>
        <v>#DIV/0!</v>
      </c>
    </row>
    <row r="124" spans="1:8" ht="19.5" customHeight="1">
      <c r="A124" s="7" t="s">
        <v>8</v>
      </c>
      <c r="B124" s="7">
        <v>265</v>
      </c>
      <c r="C124" s="11">
        <v>273</v>
      </c>
      <c r="D124" s="9">
        <f t="shared" si="2"/>
        <v>3.018867924528301</v>
      </c>
      <c r="E124" s="12" t="s">
        <v>145</v>
      </c>
      <c r="F124" s="7"/>
      <c r="G124" s="7"/>
      <c r="H124" s="9" t="e">
        <f t="shared" si="3"/>
        <v>#DIV/0!</v>
      </c>
    </row>
    <row r="125" spans="1:8" ht="19.5" customHeight="1">
      <c r="A125" s="12" t="s">
        <v>10</v>
      </c>
      <c r="B125" s="7">
        <v>171</v>
      </c>
      <c r="C125" s="11">
        <v>167</v>
      </c>
      <c r="D125" s="9">
        <f t="shared" si="2"/>
        <v>-2.3391812865497075</v>
      </c>
      <c r="E125" s="12" t="s">
        <v>146</v>
      </c>
      <c r="F125" s="7"/>
      <c r="G125" s="7"/>
      <c r="H125" s="9" t="e">
        <f t="shared" si="3"/>
        <v>#DIV/0!</v>
      </c>
    </row>
    <row r="126" spans="1:8" ht="19.5" customHeight="1">
      <c r="A126" s="12" t="s">
        <v>12</v>
      </c>
      <c r="B126" s="7"/>
      <c r="C126" s="11"/>
      <c r="D126" s="9" t="e">
        <f t="shared" si="2"/>
        <v>#DIV/0!</v>
      </c>
      <c r="E126" s="7" t="s">
        <v>1033</v>
      </c>
      <c r="F126" s="7">
        <f>SUM(F127,F136)</f>
        <v>0</v>
      </c>
      <c r="G126" s="7">
        <f>SUM(G127,G136)</f>
        <v>0</v>
      </c>
      <c r="H126" s="9" t="e">
        <f t="shared" si="3"/>
        <v>#DIV/0!</v>
      </c>
    </row>
    <row r="127" spans="1:8" ht="19.5" customHeight="1">
      <c r="A127" s="12" t="s">
        <v>15</v>
      </c>
      <c r="B127" s="7">
        <v>57</v>
      </c>
      <c r="C127" s="11">
        <v>58</v>
      </c>
      <c r="D127" s="9">
        <f t="shared" si="2"/>
        <v>1.7543859649122862</v>
      </c>
      <c r="E127" s="10" t="s">
        <v>148</v>
      </c>
      <c r="F127" s="7">
        <f>SUM(F128:F135)</f>
        <v>0</v>
      </c>
      <c r="G127" s="7">
        <f>SUM(G128:G135)</f>
        <v>0</v>
      </c>
      <c r="H127" s="9" t="e">
        <f t="shared" si="3"/>
        <v>#DIV/0!</v>
      </c>
    </row>
    <row r="128" spans="1:8" ht="19.5" customHeight="1">
      <c r="A128" s="10" t="s">
        <v>149</v>
      </c>
      <c r="B128" s="7">
        <v>31</v>
      </c>
      <c r="C128" s="11">
        <v>82</v>
      </c>
      <c r="D128" s="9">
        <f t="shared" si="2"/>
        <v>164.51612903225805</v>
      </c>
      <c r="E128" s="10" t="s">
        <v>150</v>
      </c>
      <c r="F128" s="7"/>
      <c r="G128" s="7"/>
      <c r="H128" s="9" t="e">
        <f t="shared" si="3"/>
        <v>#DIV/0!</v>
      </c>
    </row>
    <row r="129" spans="1:8" ht="19.5" customHeight="1">
      <c r="A129" s="10" t="s">
        <v>151</v>
      </c>
      <c r="B129" s="7">
        <f>SUM(B130:B134)</f>
        <v>267</v>
      </c>
      <c r="C129" s="7">
        <f>SUM(C130:C134)</f>
        <v>277</v>
      </c>
      <c r="D129" s="9">
        <f t="shared" si="2"/>
        <v>3.7453183520599342</v>
      </c>
      <c r="E129" s="12" t="s">
        <v>152</v>
      </c>
      <c r="F129" s="7"/>
      <c r="G129" s="7"/>
      <c r="H129" s="9" t="e">
        <f t="shared" si="3"/>
        <v>#DIV/0!</v>
      </c>
    </row>
    <row r="130" spans="1:8" ht="19.5" customHeight="1">
      <c r="A130" s="10" t="s">
        <v>8</v>
      </c>
      <c r="B130" s="7">
        <v>142</v>
      </c>
      <c r="C130" s="11">
        <v>168</v>
      </c>
      <c r="D130" s="9">
        <f t="shared" si="2"/>
        <v>18.309859154929576</v>
      </c>
      <c r="E130" s="12" t="s">
        <v>153</v>
      </c>
      <c r="F130" s="7"/>
      <c r="G130" s="7"/>
      <c r="H130" s="9" t="e">
        <f t="shared" si="3"/>
        <v>#DIV/0!</v>
      </c>
    </row>
    <row r="131" spans="1:8" ht="19.5" customHeight="1">
      <c r="A131" s="12" t="s">
        <v>10</v>
      </c>
      <c r="B131" s="7">
        <v>86</v>
      </c>
      <c r="C131" s="11">
        <v>81</v>
      </c>
      <c r="D131" s="9">
        <f t="shared" si="2"/>
        <v>-5.813953488372093</v>
      </c>
      <c r="E131" s="12" t="s">
        <v>154</v>
      </c>
      <c r="F131" s="7"/>
      <c r="G131" s="7"/>
      <c r="H131" s="9" t="e">
        <f t="shared" si="3"/>
        <v>#DIV/0!</v>
      </c>
    </row>
    <row r="132" spans="1:8" ht="19.5" customHeight="1">
      <c r="A132" s="12" t="s">
        <v>12</v>
      </c>
      <c r="B132" s="7"/>
      <c r="C132" s="11"/>
      <c r="D132" s="9" t="e">
        <f t="shared" si="2"/>
        <v>#DIV/0!</v>
      </c>
      <c r="E132" s="10" t="s">
        <v>155</v>
      </c>
      <c r="F132" s="7"/>
      <c r="G132" s="7"/>
      <c r="H132" s="9" t="e">
        <f t="shared" si="3"/>
        <v>#DIV/0!</v>
      </c>
    </row>
    <row r="133" spans="1:8" ht="19.5" customHeight="1">
      <c r="A133" s="12" t="s">
        <v>15</v>
      </c>
      <c r="B133" s="7"/>
      <c r="C133" s="11"/>
      <c r="D133" s="9" t="e">
        <f aca="true" t="shared" si="4" ref="D133:D196">(C133/B133-1)*100</f>
        <v>#DIV/0!</v>
      </c>
      <c r="E133" s="10" t="s">
        <v>1034</v>
      </c>
      <c r="F133" s="7"/>
      <c r="G133" s="7"/>
      <c r="H133" s="9" t="e">
        <f aca="true" t="shared" si="5" ref="H133:H196">(G133/F133-1)*100</f>
        <v>#DIV/0!</v>
      </c>
    </row>
    <row r="134" spans="1:8" ht="19.5" customHeight="1">
      <c r="A134" s="10" t="s">
        <v>157</v>
      </c>
      <c r="B134" s="7">
        <v>39</v>
      </c>
      <c r="C134" s="11">
        <v>28</v>
      </c>
      <c r="D134" s="9">
        <f t="shared" si="4"/>
        <v>-28.205128205128204</v>
      </c>
      <c r="E134" s="10" t="s">
        <v>1035</v>
      </c>
      <c r="F134" s="7"/>
      <c r="G134" s="7"/>
      <c r="H134" s="9" t="e">
        <f t="shared" si="5"/>
        <v>#DIV/0!</v>
      </c>
    </row>
    <row r="135" spans="1:8" ht="19.5" customHeight="1">
      <c r="A135" s="10" t="s">
        <v>159</v>
      </c>
      <c r="B135" s="7">
        <f>SUM(B136:B139,F113)</f>
        <v>0</v>
      </c>
      <c r="C135" s="7">
        <f>SUM(C136:C139,G113)</f>
        <v>0</v>
      </c>
      <c r="D135" s="9" t="e">
        <f t="shared" si="4"/>
        <v>#DIV/0!</v>
      </c>
      <c r="E135" s="10" t="s">
        <v>160</v>
      </c>
      <c r="F135" s="7"/>
      <c r="G135" s="7"/>
      <c r="H135" s="9" t="e">
        <f t="shared" si="5"/>
        <v>#DIV/0!</v>
      </c>
    </row>
    <row r="136" spans="1:8" ht="19.5" customHeight="1">
      <c r="A136" s="10" t="s">
        <v>8</v>
      </c>
      <c r="B136" s="7"/>
      <c r="C136" s="7"/>
      <c r="D136" s="9" t="e">
        <f t="shared" si="4"/>
        <v>#DIV/0!</v>
      </c>
      <c r="E136" s="10" t="s">
        <v>161</v>
      </c>
      <c r="F136" s="7"/>
      <c r="G136" s="7"/>
      <c r="H136" s="9" t="e">
        <f t="shared" si="5"/>
        <v>#DIV/0!</v>
      </c>
    </row>
    <row r="137" spans="1:8" ht="19.5" customHeight="1">
      <c r="A137" s="7" t="s">
        <v>10</v>
      </c>
      <c r="B137" s="7"/>
      <c r="C137" s="7"/>
      <c r="D137" s="9" t="e">
        <f t="shared" si="4"/>
        <v>#DIV/0!</v>
      </c>
      <c r="E137" s="7" t="s">
        <v>1036</v>
      </c>
      <c r="F137" s="7">
        <f>SUM(F138,B149,F144,F151,F163,B172,B184,B193,F175,F183,F191)</f>
        <v>43165</v>
      </c>
      <c r="G137" s="7">
        <f>SUM(G138,C149,G144,G151,G163,C172,C184,C193,G175,G183,G191)</f>
        <v>45228</v>
      </c>
      <c r="H137" s="9">
        <f t="shared" si="5"/>
        <v>4.779335109463689</v>
      </c>
    </row>
    <row r="138" spans="1:8" ht="19.5" customHeight="1">
      <c r="A138" s="12" t="s">
        <v>12</v>
      </c>
      <c r="B138" s="7"/>
      <c r="C138" s="7"/>
      <c r="D138" s="9" t="e">
        <f t="shared" si="4"/>
        <v>#DIV/0!</v>
      </c>
      <c r="E138" s="12" t="s">
        <v>163</v>
      </c>
      <c r="F138" s="7">
        <f>SUM(F139,B140:B148)</f>
        <v>0</v>
      </c>
      <c r="G138" s="7">
        <f>SUM(G139,C140:C148)</f>
        <v>0</v>
      </c>
      <c r="H138" s="9" t="e">
        <f t="shared" si="5"/>
        <v>#DIV/0!</v>
      </c>
    </row>
    <row r="139" spans="1:8" ht="19.5" customHeight="1">
      <c r="A139" s="12" t="s">
        <v>15</v>
      </c>
      <c r="B139" s="7"/>
      <c r="C139" s="7"/>
      <c r="D139" s="9" t="e">
        <f t="shared" si="4"/>
        <v>#DIV/0!</v>
      </c>
      <c r="E139" s="12" t="s">
        <v>164</v>
      </c>
      <c r="F139" s="7"/>
      <c r="G139" s="7"/>
      <c r="H139" s="9" t="e">
        <f t="shared" si="5"/>
        <v>#DIV/0!</v>
      </c>
    </row>
    <row r="140" spans="1:8" ht="19.5" customHeight="1">
      <c r="A140" s="12" t="s">
        <v>165</v>
      </c>
      <c r="B140" s="7"/>
      <c r="C140" s="7"/>
      <c r="D140" s="9" t="e">
        <f t="shared" si="4"/>
        <v>#DIV/0!</v>
      </c>
      <c r="E140" s="12" t="s">
        <v>166</v>
      </c>
      <c r="F140" s="7">
        <v>10</v>
      </c>
      <c r="G140" s="11">
        <v>10</v>
      </c>
      <c r="H140" s="9">
        <f t="shared" si="5"/>
        <v>0</v>
      </c>
    </row>
    <row r="141" spans="1:8" ht="19.5" customHeight="1">
      <c r="A141" s="10" t="s">
        <v>167</v>
      </c>
      <c r="B141" s="7"/>
      <c r="C141" s="7"/>
      <c r="D141" s="9" t="e">
        <f t="shared" si="4"/>
        <v>#DIV/0!</v>
      </c>
      <c r="E141" s="10" t="s">
        <v>48</v>
      </c>
      <c r="F141" s="7"/>
      <c r="G141" s="11"/>
      <c r="H141" s="9" t="e">
        <f t="shared" si="5"/>
        <v>#DIV/0!</v>
      </c>
    </row>
    <row r="142" spans="1:8" ht="19.5" customHeight="1">
      <c r="A142" s="10" t="s">
        <v>168</v>
      </c>
      <c r="B142" s="7"/>
      <c r="C142" s="7"/>
      <c r="D142" s="9" t="e">
        <f t="shared" si="4"/>
        <v>#DIV/0!</v>
      </c>
      <c r="E142" s="10" t="s">
        <v>15</v>
      </c>
      <c r="F142" s="7"/>
      <c r="G142" s="11"/>
      <c r="H142" s="9" t="e">
        <f t="shared" si="5"/>
        <v>#DIV/0!</v>
      </c>
    </row>
    <row r="143" spans="1:8" ht="19.5" customHeight="1">
      <c r="A143" s="10" t="s">
        <v>169</v>
      </c>
      <c r="B143" s="7"/>
      <c r="C143" s="7"/>
      <c r="D143" s="9" t="e">
        <f t="shared" si="4"/>
        <v>#DIV/0!</v>
      </c>
      <c r="E143" s="10" t="s">
        <v>170</v>
      </c>
      <c r="F143" s="7">
        <v>2059</v>
      </c>
      <c r="G143" s="11">
        <v>2869</v>
      </c>
      <c r="H143" s="9">
        <f t="shared" si="5"/>
        <v>39.33948518698398</v>
      </c>
    </row>
    <row r="144" spans="1:8" ht="19.5" customHeight="1">
      <c r="A144" s="12" t="s">
        <v>171</v>
      </c>
      <c r="B144" s="7"/>
      <c r="C144" s="7"/>
      <c r="D144" s="9" t="e">
        <f t="shared" si="4"/>
        <v>#DIV/0!</v>
      </c>
      <c r="E144" s="12" t="s">
        <v>172</v>
      </c>
      <c r="F144" s="7">
        <f>SUM(F145:F150)</f>
        <v>0</v>
      </c>
      <c r="G144" s="7">
        <f>SUM(G145:G150)</f>
        <v>0</v>
      </c>
      <c r="H144" s="9" t="e">
        <f t="shared" si="5"/>
        <v>#DIV/0!</v>
      </c>
    </row>
    <row r="145" spans="1:8" ht="19.5" customHeight="1">
      <c r="A145" s="12" t="s">
        <v>173</v>
      </c>
      <c r="B145" s="7"/>
      <c r="C145" s="7"/>
      <c r="D145" s="9" t="e">
        <f t="shared" si="4"/>
        <v>#DIV/0!</v>
      </c>
      <c r="E145" s="12" t="s">
        <v>8</v>
      </c>
      <c r="F145" s="7"/>
      <c r="G145" s="7"/>
      <c r="H145" s="9" t="e">
        <f t="shared" si="5"/>
        <v>#DIV/0!</v>
      </c>
    </row>
    <row r="146" spans="1:8" ht="19.5" customHeight="1">
      <c r="A146" s="12" t="s">
        <v>174</v>
      </c>
      <c r="B146" s="7"/>
      <c r="C146" s="7"/>
      <c r="D146" s="9" t="e">
        <f t="shared" si="4"/>
        <v>#DIV/0!</v>
      </c>
      <c r="E146" s="12" t="s">
        <v>10</v>
      </c>
      <c r="F146" s="7"/>
      <c r="G146" s="7"/>
      <c r="H146" s="9" t="e">
        <f t="shared" si="5"/>
        <v>#DIV/0!</v>
      </c>
    </row>
    <row r="147" spans="1:8" ht="19.5" customHeight="1">
      <c r="A147" s="10" t="s">
        <v>1037</v>
      </c>
      <c r="B147" s="7"/>
      <c r="C147" s="7"/>
      <c r="D147" s="9" t="e">
        <f t="shared" si="4"/>
        <v>#DIV/0!</v>
      </c>
      <c r="E147" s="10" t="s">
        <v>12</v>
      </c>
      <c r="F147" s="7"/>
      <c r="G147" s="7"/>
      <c r="H147" s="9" t="e">
        <f t="shared" si="5"/>
        <v>#DIV/0!</v>
      </c>
    </row>
    <row r="148" spans="1:8" ht="19.5" customHeight="1">
      <c r="A148" s="10" t="s">
        <v>176</v>
      </c>
      <c r="B148" s="7"/>
      <c r="C148" s="7"/>
      <c r="D148" s="9" t="e">
        <f t="shared" si="4"/>
        <v>#DIV/0!</v>
      </c>
      <c r="E148" s="10" t="s">
        <v>177</v>
      </c>
      <c r="F148" s="7"/>
      <c r="G148" s="7"/>
      <c r="H148" s="9" t="e">
        <f t="shared" si="5"/>
        <v>#DIV/0!</v>
      </c>
    </row>
    <row r="149" spans="1:8" ht="19.5" customHeight="1">
      <c r="A149" s="10" t="s">
        <v>178</v>
      </c>
      <c r="B149" s="7">
        <f>SUM(B150:B166,F140:F143)</f>
        <v>29828</v>
      </c>
      <c r="C149" s="7">
        <f>SUM(C150:C166,G140:G143)</f>
        <v>29644</v>
      </c>
      <c r="D149" s="9">
        <f t="shared" si="4"/>
        <v>-0.6168700549818995</v>
      </c>
      <c r="E149" s="10" t="s">
        <v>15</v>
      </c>
      <c r="F149" s="7"/>
      <c r="G149" s="7"/>
      <c r="H149" s="9" t="e">
        <f t="shared" si="5"/>
        <v>#DIV/0!</v>
      </c>
    </row>
    <row r="150" spans="1:8" ht="19.5" customHeight="1">
      <c r="A150" s="10" t="s">
        <v>8</v>
      </c>
      <c r="B150" s="7">
        <v>15301</v>
      </c>
      <c r="C150" s="7">
        <v>15140</v>
      </c>
      <c r="D150" s="9">
        <f t="shared" si="4"/>
        <v>-1.052218809228156</v>
      </c>
      <c r="E150" s="7" t="s">
        <v>179</v>
      </c>
      <c r="F150" s="7"/>
      <c r="G150" s="7"/>
      <c r="H150" s="9" t="e">
        <f t="shared" si="5"/>
        <v>#DIV/0!</v>
      </c>
    </row>
    <row r="151" spans="1:8" ht="19.5" customHeight="1">
      <c r="A151" s="7" t="s">
        <v>10</v>
      </c>
      <c r="B151" s="7">
        <v>6484</v>
      </c>
      <c r="C151" s="7">
        <v>3842</v>
      </c>
      <c r="D151" s="9">
        <f t="shared" si="4"/>
        <v>-40.74645280690932</v>
      </c>
      <c r="E151" s="12" t="s">
        <v>180</v>
      </c>
      <c r="F151" s="7">
        <f>SUM(F152:F162)</f>
        <v>4015</v>
      </c>
      <c r="G151" s="7">
        <f>SUM(G152:G162)</f>
        <v>4064</v>
      </c>
      <c r="H151" s="9">
        <f t="shared" si="5"/>
        <v>1.2204234122042301</v>
      </c>
    </row>
    <row r="152" spans="1:8" ht="19.5" customHeight="1">
      <c r="A152" s="12" t="s">
        <v>12</v>
      </c>
      <c r="B152" s="7"/>
      <c r="C152" s="11"/>
      <c r="D152" s="9" t="e">
        <f t="shared" si="4"/>
        <v>#DIV/0!</v>
      </c>
      <c r="E152" s="12" t="s">
        <v>8</v>
      </c>
      <c r="F152" s="7">
        <v>1297</v>
      </c>
      <c r="G152" s="7">
        <v>1302</v>
      </c>
      <c r="H152" s="9">
        <f t="shared" si="5"/>
        <v>0.38550501156515704</v>
      </c>
    </row>
    <row r="153" spans="1:8" ht="19.5" customHeight="1">
      <c r="A153" s="12" t="s">
        <v>181</v>
      </c>
      <c r="B153" s="7">
        <v>90</v>
      </c>
      <c r="C153" s="11">
        <v>15</v>
      </c>
      <c r="D153" s="9">
        <f t="shared" si="4"/>
        <v>-83.33333333333334</v>
      </c>
      <c r="E153" s="12" t="s">
        <v>10</v>
      </c>
      <c r="F153" s="7">
        <v>2153</v>
      </c>
      <c r="G153" s="7">
        <v>2073</v>
      </c>
      <c r="H153" s="9">
        <f t="shared" si="5"/>
        <v>-3.7157454714352056</v>
      </c>
    </row>
    <row r="154" spans="1:8" ht="19.5" customHeight="1">
      <c r="A154" s="12" t="s">
        <v>182</v>
      </c>
      <c r="B154" s="7">
        <v>8</v>
      </c>
      <c r="C154" s="11">
        <v>98</v>
      </c>
      <c r="D154" s="9">
        <f t="shared" si="4"/>
        <v>1125</v>
      </c>
      <c r="E154" s="10" t="s">
        <v>12</v>
      </c>
      <c r="F154" s="7"/>
      <c r="G154" s="7"/>
      <c r="H154" s="9" t="e">
        <f t="shared" si="5"/>
        <v>#DIV/0!</v>
      </c>
    </row>
    <row r="155" spans="1:8" ht="19.5" customHeight="1">
      <c r="A155" s="10" t="s">
        <v>183</v>
      </c>
      <c r="B155" s="7">
        <v>2522</v>
      </c>
      <c r="C155" s="11">
        <v>2110</v>
      </c>
      <c r="D155" s="9">
        <f t="shared" si="4"/>
        <v>-16.33624107850912</v>
      </c>
      <c r="E155" s="10" t="s">
        <v>184</v>
      </c>
      <c r="F155" s="7">
        <v>27</v>
      </c>
      <c r="G155" s="7">
        <v>27</v>
      </c>
      <c r="H155" s="9">
        <f t="shared" si="5"/>
        <v>0</v>
      </c>
    </row>
    <row r="156" spans="1:8" ht="19.5" customHeight="1">
      <c r="A156" s="10" t="s">
        <v>185</v>
      </c>
      <c r="B156" s="7"/>
      <c r="C156" s="11"/>
      <c r="D156" s="9" t="e">
        <f t="shared" si="4"/>
        <v>#DIV/0!</v>
      </c>
      <c r="E156" s="10" t="s">
        <v>186</v>
      </c>
      <c r="F156" s="7"/>
      <c r="G156" s="7"/>
      <c r="H156" s="9" t="e">
        <f t="shared" si="5"/>
        <v>#DIV/0!</v>
      </c>
    </row>
    <row r="157" spans="1:8" ht="19.5" customHeight="1">
      <c r="A157" s="10" t="s">
        <v>187</v>
      </c>
      <c r="B157" s="7">
        <v>600</v>
      </c>
      <c r="C157" s="11">
        <v>900</v>
      </c>
      <c r="D157" s="9">
        <f t="shared" si="4"/>
        <v>50</v>
      </c>
      <c r="E157" s="12" t="s">
        <v>188</v>
      </c>
      <c r="F157" s="7">
        <v>20</v>
      </c>
      <c r="G157" s="7"/>
      <c r="H157" s="9">
        <f t="shared" si="5"/>
        <v>-100</v>
      </c>
    </row>
    <row r="158" spans="1:8" ht="19.5" customHeight="1">
      <c r="A158" s="12" t="s">
        <v>189</v>
      </c>
      <c r="B158" s="7"/>
      <c r="C158" s="11"/>
      <c r="D158" s="9" t="e">
        <f t="shared" si="4"/>
        <v>#DIV/0!</v>
      </c>
      <c r="E158" s="12" t="s">
        <v>190</v>
      </c>
      <c r="F158" s="7"/>
      <c r="G158" s="7"/>
      <c r="H158" s="9" t="e">
        <f t="shared" si="5"/>
        <v>#DIV/0!</v>
      </c>
    </row>
    <row r="159" spans="1:8" ht="19.5" customHeight="1">
      <c r="A159" s="12" t="s">
        <v>191</v>
      </c>
      <c r="B159" s="7"/>
      <c r="C159" s="11"/>
      <c r="D159" s="9" t="e">
        <f t="shared" si="4"/>
        <v>#DIV/0!</v>
      </c>
      <c r="E159" s="12" t="s">
        <v>192</v>
      </c>
      <c r="F159" s="7"/>
      <c r="G159" s="7"/>
      <c r="H159" s="9" t="e">
        <f t="shared" si="5"/>
        <v>#DIV/0!</v>
      </c>
    </row>
    <row r="160" spans="1:8" ht="19.5" customHeight="1">
      <c r="A160" s="12" t="s">
        <v>193</v>
      </c>
      <c r="B160" s="7">
        <v>17</v>
      </c>
      <c r="C160" s="11">
        <v>94</v>
      </c>
      <c r="D160" s="9">
        <f t="shared" si="4"/>
        <v>452.94117647058823</v>
      </c>
      <c r="E160" s="10" t="s">
        <v>194</v>
      </c>
      <c r="F160" s="7"/>
      <c r="G160" s="7"/>
      <c r="H160" s="9" t="e">
        <f t="shared" si="5"/>
        <v>#DIV/0!</v>
      </c>
    </row>
    <row r="161" spans="1:8" ht="19.5" customHeight="1">
      <c r="A161" s="10" t="s">
        <v>195</v>
      </c>
      <c r="B161" s="7">
        <v>1631</v>
      </c>
      <c r="C161" s="11">
        <v>1773</v>
      </c>
      <c r="D161" s="9">
        <f t="shared" si="4"/>
        <v>8.706315144083376</v>
      </c>
      <c r="E161" s="10" t="s">
        <v>15</v>
      </c>
      <c r="F161" s="7"/>
      <c r="G161" s="7">
        <v>56</v>
      </c>
      <c r="H161" s="9" t="e">
        <f t="shared" si="5"/>
        <v>#DIV/0!</v>
      </c>
    </row>
    <row r="162" spans="1:8" ht="19.5" customHeight="1">
      <c r="A162" s="10" t="s">
        <v>196</v>
      </c>
      <c r="B162" s="7"/>
      <c r="C162" s="11">
        <v>2000</v>
      </c>
      <c r="D162" s="9" t="e">
        <f t="shared" si="4"/>
        <v>#DIV/0!</v>
      </c>
      <c r="E162" s="10" t="s">
        <v>197</v>
      </c>
      <c r="F162" s="7">
        <v>518</v>
      </c>
      <c r="G162" s="7">
        <v>606</v>
      </c>
      <c r="H162" s="9">
        <f t="shared" si="5"/>
        <v>16.988416988417</v>
      </c>
    </row>
    <row r="163" spans="1:8" ht="19.5" customHeight="1">
      <c r="A163" s="10" t="s">
        <v>198</v>
      </c>
      <c r="B163" s="7">
        <v>20</v>
      </c>
      <c r="C163" s="11">
        <v>50</v>
      </c>
      <c r="D163" s="9">
        <f t="shared" si="4"/>
        <v>150</v>
      </c>
      <c r="E163" s="7" t="s">
        <v>199</v>
      </c>
      <c r="F163" s="7">
        <f>SUM(F164:F166,B167:B171)</f>
        <v>4975</v>
      </c>
      <c r="G163" s="7">
        <f>SUM(G164:G166,C167:C171)</f>
        <v>5907</v>
      </c>
      <c r="H163" s="9">
        <f t="shared" si="5"/>
        <v>18.733668341708555</v>
      </c>
    </row>
    <row r="164" spans="1:8" ht="19.5" customHeight="1">
      <c r="A164" s="7" t="s">
        <v>200</v>
      </c>
      <c r="B164" s="7"/>
      <c r="C164" s="11"/>
      <c r="D164" s="9" t="e">
        <f t="shared" si="4"/>
        <v>#DIV/0!</v>
      </c>
      <c r="E164" s="12" t="s">
        <v>8</v>
      </c>
      <c r="F164" s="7">
        <v>1568</v>
      </c>
      <c r="G164" s="7">
        <v>1506</v>
      </c>
      <c r="H164" s="9">
        <f t="shared" si="5"/>
        <v>-3.9540816326530615</v>
      </c>
    </row>
    <row r="165" spans="1:8" ht="19.5" customHeight="1">
      <c r="A165" s="12" t="s">
        <v>201</v>
      </c>
      <c r="B165" s="7">
        <v>170</v>
      </c>
      <c r="C165" s="11">
        <v>180</v>
      </c>
      <c r="D165" s="9">
        <f t="shared" si="4"/>
        <v>5.882352941176472</v>
      </c>
      <c r="E165" s="12" t="s">
        <v>10</v>
      </c>
      <c r="F165" s="7">
        <v>900</v>
      </c>
      <c r="G165" s="7">
        <v>900</v>
      </c>
      <c r="H165" s="9">
        <f t="shared" si="5"/>
        <v>0</v>
      </c>
    </row>
    <row r="166" spans="1:8" ht="19.5" customHeight="1">
      <c r="A166" s="12" t="s">
        <v>202</v>
      </c>
      <c r="B166" s="7">
        <v>916</v>
      </c>
      <c r="C166" s="11">
        <v>563</v>
      </c>
      <c r="D166" s="9">
        <f t="shared" si="4"/>
        <v>-38.53711790393013</v>
      </c>
      <c r="E166" s="12" t="s">
        <v>12</v>
      </c>
      <c r="F166" s="7"/>
      <c r="G166" s="7"/>
      <c r="H166" s="9" t="e">
        <f t="shared" si="5"/>
        <v>#DIV/0!</v>
      </c>
    </row>
    <row r="167" spans="1:8" ht="19.5" customHeight="1">
      <c r="A167" s="10" t="s">
        <v>203</v>
      </c>
      <c r="B167" s="7">
        <v>1250</v>
      </c>
      <c r="C167" s="7">
        <v>2260</v>
      </c>
      <c r="D167" s="9">
        <f t="shared" si="4"/>
        <v>80.80000000000001</v>
      </c>
      <c r="E167" s="10" t="s">
        <v>8</v>
      </c>
      <c r="F167" s="7">
        <v>1143</v>
      </c>
      <c r="G167" s="11">
        <v>1210</v>
      </c>
      <c r="H167" s="9">
        <f t="shared" si="5"/>
        <v>5.861767279090113</v>
      </c>
    </row>
    <row r="168" spans="1:8" ht="19.5" customHeight="1">
      <c r="A168" s="10" t="s">
        <v>204</v>
      </c>
      <c r="B168" s="7">
        <v>190</v>
      </c>
      <c r="C168" s="7">
        <v>150</v>
      </c>
      <c r="D168" s="9">
        <f t="shared" si="4"/>
        <v>-21.052631578947366</v>
      </c>
      <c r="E168" s="10" t="s">
        <v>10</v>
      </c>
      <c r="F168" s="7">
        <v>10</v>
      </c>
      <c r="G168" s="11">
        <v>30</v>
      </c>
      <c r="H168" s="9">
        <f t="shared" si="5"/>
        <v>200</v>
      </c>
    </row>
    <row r="169" spans="1:8" ht="19.5" customHeight="1">
      <c r="A169" s="10" t="s">
        <v>205</v>
      </c>
      <c r="B169" s="7">
        <v>318</v>
      </c>
      <c r="C169" s="7">
        <v>30</v>
      </c>
      <c r="D169" s="9">
        <f t="shared" si="4"/>
        <v>-90.56603773584906</v>
      </c>
      <c r="E169" s="12" t="s">
        <v>12</v>
      </c>
      <c r="F169" s="7"/>
      <c r="G169" s="11"/>
      <c r="H169" s="9" t="e">
        <f t="shared" si="5"/>
        <v>#DIV/0!</v>
      </c>
    </row>
    <row r="170" spans="1:8" ht="19.5" customHeight="1">
      <c r="A170" s="12" t="s">
        <v>15</v>
      </c>
      <c r="B170" s="7"/>
      <c r="C170" s="7">
        <v>113</v>
      </c>
      <c r="D170" s="9" t="e">
        <f t="shared" si="4"/>
        <v>#DIV/0!</v>
      </c>
      <c r="E170" s="12" t="s">
        <v>1038</v>
      </c>
      <c r="F170" s="7"/>
      <c r="G170" s="11">
        <v>133</v>
      </c>
      <c r="H170" s="9" t="e">
        <f t="shared" si="5"/>
        <v>#DIV/0!</v>
      </c>
    </row>
    <row r="171" spans="1:8" ht="19.5" customHeight="1">
      <c r="A171" s="12" t="s">
        <v>207</v>
      </c>
      <c r="B171" s="7">
        <v>749</v>
      </c>
      <c r="C171" s="7">
        <v>948</v>
      </c>
      <c r="D171" s="9">
        <f t="shared" si="4"/>
        <v>26.568758344459287</v>
      </c>
      <c r="E171" s="12" t="s">
        <v>1039</v>
      </c>
      <c r="F171" s="7">
        <v>49</v>
      </c>
      <c r="G171" s="11">
        <v>36</v>
      </c>
      <c r="H171" s="9">
        <f t="shared" si="5"/>
        <v>-26.530612244897956</v>
      </c>
    </row>
    <row r="172" spans="1:8" ht="19.5" customHeight="1">
      <c r="A172" s="12" t="s">
        <v>209</v>
      </c>
      <c r="B172" s="7">
        <f>SUM(B173:B183)</f>
        <v>897</v>
      </c>
      <c r="C172" s="7">
        <f>SUM(C173:C183)</f>
        <v>1369</v>
      </c>
      <c r="D172" s="9">
        <f t="shared" si="4"/>
        <v>52.61984392419174</v>
      </c>
      <c r="E172" s="10" t="s">
        <v>210</v>
      </c>
      <c r="F172" s="7">
        <v>27</v>
      </c>
      <c r="G172" s="11">
        <v>18</v>
      </c>
      <c r="H172" s="9">
        <f t="shared" si="5"/>
        <v>-33.333333333333336</v>
      </c>
    </row>
    <row r="173" spans="1:8" ht="19.5" customHeight="1">
      <c r="A173" s="10" t="s">
        <v>8</v>
      </c>
      <c r="B173" s="7">
        <v>547</v>
      </c>
      <c r="C173" s="7">
        <v>587</v>
      </c>
      <c r="D173" s="9">
        <f t="shared" si="4"/>
        <v>7.312614259597816</v>
      </c>
      <c r="E173" s="10" t="s">
        <v>15</v>
      </c>
      <c r="F173" s="7"/>
      <c r="G173" s="11"/>
      <c r="H173" s="9" t="e">
        <f t="shared" si="5"/>
        <v>#DIV/0!</v>
      </c>
    </row>
    <row r="174" spans="1:8" ht="19.5" customHeight="1">
      <c r="A174" s="10" t="s">
        <v>10</v>
      </c>
      <c r="B174" s="7"/>
      <c r="C174" s="7"/>
      <c r="D174" s="9" t="e">
        <f t="shared" si="4"/>
        <v>#DIV/0!</v>
      </c>
      <c r="E174" s="10" t="s">
        <v>1040</v>
      </c>
      <c r="F174" s="7"/>
      <c r="G174" s="11"/>
      <c r="H174" s="9" t="e">
        <f t="shared" si="5"/>
        <v>#DIV/0!</v>
      </c>
    </row>
    <row r="175" spans="1:8" ht="19.5" customHeight="1">
      <c r="A175" s="10" t="s">
        <v>12</v>
      </c>
      <c r="B175" s="7"/>
      <c r="C175" s="7"/>
      <c r="D175" s="9" t="e">
        <f t="shared" si="4"/>
        <v>#DIV/0!</v>
      </c>
      <c r="E175" s="7" t="s">
        <v>212</v>
      </c>
      <c r="F175" s="7">
        <f>SUM(F176:F182)</f>
        <v>99</v>
      </c>
      <c r="G175" s="7">
        <f>SUM(G176:G182)</f>
        <v>450</v>
      </c>
      <c r="H175" s="9">
        <f t="shared" si="5"/>
        <v>354.54545454545456</v>
      </c>
    </row>
    <row r="176" spans="1:8" ht="19.5" customHeight="1">
      <c r="A176" s="7" t="s">
        <v>213</v>
      </c>
      <c r="B176" s="7">
        <v>57</v>
      </c>
      <c r="C176" s="7">
        <v>76</v>
      </c>
      <c r="D176" s="9">
        <f t="shared" si="4"/>
        <v>33.33333333333333</v>
      </c>
      <c r="E176" s="12" t="s">
        <v>8</v>
      </c>
      <c r="F176" s="7">
        <v>53</v>
      </c>
      <c r="G176" s="11">
        <v>64</v>
      </c>
      <c r="H176" s="9">
        <f t="shared" si="5"/>
        <v>20.75471698113207</v>
      </c>
    </row>
    <row r="177" spans="1:8" ht="19.5" customHeight="1">
      <c r="A177" s="12" t="s">
        <v>214</v>
      </c>
      <c r="B177" s="7">
        <v>52</v>
      </c>
      <c r="C177" s="7">
        <v>40</v>
      </c>
      <c r="D177" s="9">
        <f t="shared" si="4"/>
        <v>-23.076923076923073</v>
      </c>
      <c r="E177" s="12" t="s">
        <v>10</v>
      </c>
      <c r="F177" s="7"/>
      <c r="G177" s="7"/>
      <c r="H177" s="9" t="e">
        <f t="shared" si="5"/>
        <v>#DIV/0!</v>
      </c>
    </row>
    <row r="178" spans="1:8" ht="19.5" customHeight="1">
      <c r="A178" s="12" t="s">
        <v>215</v>
      </c>
      <c r="B178" s="7">
        <v>4</v>
      </c>
      <c r="C178" s="7">
        <v>4</v>
      </c>
      <c r="D178" s="9">
        <f t="shared" si="4"/>
        <v>0</v>
      </c>
      <c r="E178" s="12" t="s">
        <v>12</v>
      </c>
      <c r="F178" s="7"/>
      <c r="G178" s="7"/>
      <c r="H178" s="9" t="e">
        <f t="shared" si="5"/>
        <v>#DIV/0!</v>
      </c>
    </row>
    <row r="179" spans="1:8" ht="19.5" customHeight="1">
      <c r="A179" s="12" t="s">
        <v>216</v>
      </c>
      <c r="B179" s="7">
        <v>40</v>
      </c>
      <c r="C179" s="11">
        <v>40</v>
      </c>
      <c r="D179" s="9">
        <f t="shared" si="4"/>
        <v>0</v>
      </c>
      <c r="E179" s="10" t="s">
        <v>217</v>
      </c>
      <c r="F179" s="7">
        <v>46</v>
      </c>
      <c r="G179" s="7">
        <v>386</v>
      </c>
      <c r="H179" s="9">
        <f t="shared" si="5"/>
        <v>739.1304347826087</v>
      </c>
    </row>
    <row r="180" spans="1:8" ht="19.5" customHeight="1">
      <c r="A180" s="10" t="s">
        <v>218</v>
      </c>
      <c r="B180" s="7"/>
      <c r="C180" s="11"/>
      <c r="D180" s="9" t="e">
        <f t="shared" si="4"/>
        <v>#DIV/0!</v>
      </c>
      <c r="E180" s="10" t="s">
        <v>219</v>
      </c>
      <c r="F180" s="7"/>
      <c r="G180" s="7"/>
      <c r="H180" s="9" t="e">
        <f t="shared" si="5"/>
        <v>#DIV/0!</v>
      </c>
    </row>
    <row r="181" spans="1:8" ht="19.5" customHeight="1">
      <c r="A181" s="10" t="s">
        <v>220</v>
      </c>
      <c r="B181" s="7"/>
      <c r="C181" s="11">
        <v>345</v>
      </c>
      <c r="D181" s="9" t="e">
        <f t="shared" si="4"/>
        <v>#DIV/0!</v>
      </c>
      <c r="E181" s="10" t="s">
        <v>15</v>
      </c>
      <c r="F181" s="7"/>
      <c r="G181" s="7"/>
      <c r="H181" s="9" t="e">
        <f t="shared" si="5"/>
        <v>#DIV/0!</v>
      </c>
    </row>
    <row r="182" spans="1:8" ht="19.5" customHeight="1">
      <c r="A182" s="10" t="s">
        <v>15</v>
      </c>
      <c r="B182" s="7"/>
      <c r="C182" s="11"/>
      <c r="D182" s="9" t="e">
        <f t="shared" si="4"/>
        <v>#DIV/0!</v>
      </c>
      <c r="E182" s="12" t="s">
        <v>221</v>
      </c>
      <c r="F182" s="7"/>
      <c r="G182" s="7"/>
      <c r="H182" s="9" t="e">
        <f t="shared" si="5"/>
        <v>#DIV/0!</v>
      </c>
    </row>
    <row r="183" spans="1:8" ht="19.5" customHeight="1">
      <c r="A183" s="12" t="s">
        <v>222</v>
      </c>
      <c r="B183" s="7">
        <v>197</v>
      </c>
      <c r="C183" s="11">
        <v>277</v>
      </c>
      <c r="D183" s="9">
        <f t="shared" si="4"/>
        <v>40.60913705583757</v>
      </c>
      <c r="E183" s="12" t="s">
        <v>223</v>
      </c>
      <c r="F183" s="7">
        <f>SUM(F184:F190)</f>
        <v>0</v>
      </c>
      <c r="G183" s="7">
        <f>SUM(G184:G190)</f>
        <v>0</v>
      </c>
      <c r="H183" s="9" t="e">
        <f t="shared" si="5"/>
        <v>#DIV/0!</v>
      </c>
    </row>
    <row r="184" spans="1:8" ht="19.5" customHeight="1">
      <c r="A184" s="12" t="s">
        <v>224</v>
      </c>
      <c r="B184" s="7">
        <f>SUM(B185:B192)</f>
        <v>2122</v>
      </c>
      <c r="C184" s="7">
        <f>SUM(C185:C192)</f>
        <v>2367</v>
      </c>
      <c r="D184" s="9">
        <f t="shared" si="4"/>
        <v>11.545711592836948</v>
      </c>
      <c r="E184" s="12" t="s">
        <v>8</v>
      </c>
      <c r="F184" s="7"/>
      <c r="G184" s="7"/>
      <c r="H184" s="9" t="e">
        <f t="shared" si="5"/>
        <v>#DIV/0!</v>
      </c>
    </row>
    <row r="185" spans="1:8" ht="19.5" customHeight="1">
      <c r="A185" s="12" t="s">
        <v>8</v>
      </c>
      <c r="B185" s="7">
        <v>1741</v>
      </c>
      <c r="C185" s="11">
        <v>1741</v>
      </c>
      <c r="D185" s="9">
        <f t="shared" si="4"/>
        <v>0</v>
      </c>
      <c r="E185" s="10" t="s">
        <v>10</v>
      </c>
      <c r="F185" s="7"/>
      <c r="G185" s="7"/>
      <c r="H185" s="9" t="e">
        <f t="shared" si="5"/>
        <v>#DIV/0!</v>
      </c>
    </row>
    <row r="186" spans="1:8" ht="19.5" customHeight="1">
      <c r="A186" s="10" t="s">
        <v>10</v>
      </c>
      <c r="B186" s="7">
        <v>253</v>
      </c>
      <c r="C186" s="11">
        <v>189</v>
      </c>
      <c r="D186" s="9">
        <f t="shared" si="4"/>
        <v>-25.296442687747035</v>
      </c>
      <c r="E186" s="10" t="s">
        <v>225</v>
      </c>
      <c r="F186" s="7"/>
      <c r="G186" s="7"/>
      <c r="H186" s="9" t="e">
        <f t="shared" si="5"/>
        <v>#DIV/0!</v>
      </c>
    </row>
    <row r="187" spans="1:8" ht="19.5" customHeight="1">
      <c r="A187" s="10" t="s">
        <v>12</v>
      </c>
      <c r="B187" s="7"/>
      <c r="C187" s="11"/>
      <c r="D187" s="9" t="e">
        <f t="shared" si="4"/>
        <v>#DIV/0!</v>
      </c>
      <c r="E187" s="10" t="s">
        <v>226</v>
      </c>
      <c r="F187" s="7"/>
      <c r="G187" s="7"/>
      <c r="H187" s="9" t="e">
        <f t="shared" si="5"/>
        <v>#DIV/0!</v>
      </c>
    </row>
    <row r="188" spans="1:8" ht="19.5" customHeight="1">
      <c r="A188" s="10" t="s">
        <v>227</v>
      </c>
      <c r="B188" s="7"/>
      <c r="C188" s="11">
        <v>318</v>
      </c>
      <c r="D188" s="9" t="e">
        <f t="shared" si="4"/>
        <v>#DIV/0!</v>
      </c>
      <c r="E188" s="7" t="s">
        <v>228</v>
      </c>
      <c r="F188" s="7"/>
      <c r="G188" s="7"/>
      <c r="H188" s="9" t="e">
        <f t="shared" si="5"/>
        <v>#DIV/0!</v>
      </c>
    </row>
    <row r="189" spans="1:8" ht="19.5" customHeight="1">
      <c r="A189" s="7" t="s">
        <v>229</v>
      </c>
      <c r="B189" s="7">
        <v>77</v>
      </c>
      <c r="C189" s="11">
        <v>71</v>
      </c>
      <c r="D189" s="9">
        <f t="shared" si="4"/>
        <v>-7.792207792207795</v>
      </c>
      <c r="E189" s="12" t="s">
        <v>201</v>
      </c>
      <c r="F189" s="7"/>
      <c r="G189" s="7"/>
      <c r="H189" s="9" t="e">
        <f t="shared" si="5"/>
        <v>#DIV/0!</v>
      </c>
    </row>
    <row r="190" spans="1:8" ht="19.5" customHeight="1">
      <c r="A190" s="12" t="s">
        <v>230</v>
      </c>
      <c r="B190" s="7">
        <v>51</v>
      </c>
      <c r="C190" s="11">
        <v>48</v>
      </c>
      <c r="D190" s="9">
        <f t="shared" si="4"/>
        <v>-5.882352941176472</v>
      </c>
      <c r="E190" s="12" t="s">
        <v>231</v>
      </c>
      <c r="F190" s="7"/>
      <c r="G190" s="7"/>
      <c r="H190" s="9" t="e">
        <f t="shared" si="5"/>
        <v>#DIV/0!</v>
      </c>
    </row>
    <row r="191" spans="1:8" ht="19.5" customHeight="1">
      <c r="A191" s="12" t="s">
        <v>15</v>
      </c>
      <c r="B191" s="7"/>
      <c r="C191" s="11"/>
      <c r="D191" s="9" t="e">
        <f t="shared" si="4"/>
        <v>#DIV/0!</v>
      </c>
      <c r="E191" s="10" t="s">
        <v>232</v>
      </c>
      <c r="F191" s="7">
        <v>0</v>
      </c>
      <c r="G191" s="7">
        <v>0</v>
      </c>
      <c r="H191" s="9" t="e">
        <f t="shared" si="5"/>
        <v>#DIV/0!</v>
      </c>
    </row>
    <row r="192" spans="1:8" ht="19.5" customHeight="1">
      <c r="A192" s="12" t="s">
        <v>233</v>
      </c>
      <c r="B192" s="7"/>
      <c r="C192" s="11"/>
      <c r="D192" s="9" t="e">
        <f t="shared" si="4"/>
        <v>#DIV/0!</v>
      </c>
      <c r="E192" s="7" t="s">
        <v>1041</v>
      </c>
      <c r="F192" s="7">
        <f>SUM(F193,B198,B207,B214,B220,F197,F201,F205,F211,F218)</f>
        <v>71611</v>
      </c>
      <c r="G192" s="7">
        <f>SUM(G193,C198,C207,C214,C220,G197,G201,G205,G211,G218)</f>
        <v>94151</v>
      </c>
      <c r="H192" s="9">
        <f t="shared" si="5"/>
        <v>31.47561128876848</v>
      </c>
    </row>
    <row r="193" spans="1:8" ht="19.5" customHeight="1">
      <c r="A193" s="10" t="s">
        <v>1042</v>
      </c>
      <c r="B193" s="7">
        <f>SUM(F167:F174)</f>
        <v>1229</v>
      </c>
      <c r="C193" s="7">
        <f>SUM(G167:G174)</f>
        <v>1427</v>
      </c>
      <c r="D193" s="9">
        <f t="shared" si="4"/>
        <v>16.1106590724166</v>
      </c>
      <c r="E193" s="10" t="s">
        <v>236</v>
      </c>
      <c r="F193" s="7">
        <f>SUM(B194:B197)</f>
        <v>673</v>
      </c>
      <c r="G193" s="7">
        <f>SUM(C194:C197)</f>
        <v>723</v>
      </c>
      <c r="H193" s="9">
        <f t="shared" si="5"/>
        <v>7.42942050520059</v>
      </c>
    </row>
    <row r="194" spans="1:8" ht="19.5" customHeight="1">
      <c r="A194" s="12" t="s">
        <v>8</v>
      </c>
      <c r="B194" s="7">
        <v>303</v>
      </c>
      <c r="C194" s="7">
        <v>317</v>
      </c>
      <c r="D194" s="9">
        <f t="shared" si="4"/>
        <v>4.62046204620461</v>
      </c>
      <c r="E194" s="12" t="s">
        <v>237</v>
      </c>
      <c r="F194" s="7"/>
      <c r="G194" s="7"/>
      <c r="H194" s="9" t="e">
        <f t="shared" si="5"/>
        <v>#DIV/0!</v>
      </c>
    </row>
    <row r="195" spans="1:8" ht="19.5" customHeight="1">
      <c r="A195" s="12" t="s">
        <v>10</v>
      </c>
      <c r="B195" s="7">
        <v>270</v>
      </c>
      <c r="C195" s="7">
        <v>266</v>
      </c>
      <c r="D195" s="9">
        <f t="shared" si="4"/>
        <v>-1.4814814814814836</v>
      </c>
      <c r="E195" s="12" t="s">
        <v>238</v>
      </c>
      <c r="F195" s="7"/>
      <c r="G195" s="7"/>
      <c r="H195" s="9" t="e">
        <f t="shared" si="5"/>
        <v>#DIV/0!</v>
      </c>
    </row>
    <row r="196" spans="1:8" ht="19.5" customHeight="1">
      <c r="A196" s="12" t="s">
        <v>12</v>
      </c>
      <c r="B196" s="7"/>
      <c r="C196" s="7"/>
      <c r="D196" s="9" t="e">
        <f t="shared" si="4"/>
        <v>#DIV/0!</v>
      </c>
      <c r="E196" s="12" t="s">
        <v>239</v>
      </c>
      <c r="F196" s="7">
        <v>140</v>
      </c>
      <c r="G196" s="11">
        <v>154</v>
      </c>
      <c r="H196" s="9">
        <f t="shared" si="5"/>
        <v>10.000000000000009</v>
      </c>
    </row>
    <row r="197" spans="1:8" ht="19.5" customHeight="1">
      <c r="A197" s="10" t="s">
        <v>240</v>
      </c>
      <c r="B197" s="7">
        <v>100</v>
      </c>
      <c r="C197" s="7">
        <v>140</v>
      </c>
      <c r="D197" s="9">
        <f aca="true" t="shared" si="6" ref="D197:D260">(C197/B197-1)*100</f>
        <v>39.99999999999999</v>
      </c>
      <c r="E197" s="10" t="s">
        <v>241</v>
      </c>
      <c r="F197" s="7">
        <f>SUM(F198:F200)</f>
        <v>0</v>
      </c>
      <c r="G197" s="7">
        <f>SUM(G198:G200)</f>
        <v>0</v>
      </c>
      <c r="H197" s="9" t="e">
        <f aca="true" t="shared" si="7" ref="H197:H260">(G197/F197-1)*100</f>
        <v>#DIV/0!</v>
      </c>
    </row>
    <row r="198" spans="1:8" ht="19.5" customHeight="1">
      <c r="A198" s="12" t="s">
        <v>242</v>
      </c>
      <c r="B198" s="7">
        <f>SUM(B199:B206)</f>
        <v>48073</v>
      </c>
      <c r="C198" s="7">
        <f>SUM(C199:C206)</f>
        <v>51095</v>
      </c>
      <c r="D198" s="9">
        <f t="shared" si="6"/>
        <v>6.286272959873518</v>
      </c>
      <c r="E198" s="10" t="s">
        <v>243</v>
      </c>
      <c r="F198" s="7"/>
      <c r="G198" s="7"/>
      <c r="H198" s="9" t="e">
        <f t="shared" si="7"/>
        <v>#DIV/0!</v>
      </c>
    </row>
    <row r="199" spans="1:8" ht="19.5" customHeight="1">
      <c r="A199" s="12" t="s">
        <v>244</v>
      </c>
      <c r="B199" s="7">
        <v>2567</v>
      </c>
      <c r="C199" s="7">
        <v>2777</v>
      </c>
      <c r="D199" s="9">
        <f t="shared" si="6"/>
        <v>8.180755746007007</v>
      </c>
      <c r="E199" s="10" t="s">
        <v>245</v>
      </c>
      <c r="F199" s="7"/>
      <c r="G199" s="7"/>
      <c r="H199" s="9" t="e">
        <f t="shared" si="7"/>
        <v>#DIV/0!</v>
      </c>
    </row>
    <row r="200" spans="1:8" ht="19.5" customHeight="1">
      <c r="A200" s="12" t="s">
        <v>246</v>
      </c>
      <c r="B200" s="7"/>
      <c r="C200" s="7"/>
      <c r="D200" s="9" t="e">
        <f t="shared" si="6"/>
        <v>#DIV/0!</v>
      </c>
      <c r="E200" s="7" t="s">
        <v>247</v>
      </c>
      <c r="F200" s="7"/>
      <c r="G200" s="7"/>
      <c r="H200" s="9" t="e">
        <f t="shared" si="7"/>
        <v>#DIV/0!</v>
      </c>
    </row>
    <row r="201" spans="1:8" ht="19.5" customHeight="1">
      <c r="A201" s="10" t="s">
        <v>248</v>
      </c>
      <c r="B201" s="7">
        <v>12831</v>
      </c>
      <c r="C201" s="7">
        <v>17499</v>
      </c>
      <c r="D201" s="9">
        <f t="shared" si="6"/>
        <v>36.38064063595978</v>
      </c>
      <c r="E201" s="12" t="s">
        <v>249</v>
      </c>
      <c r="F201" s="7">
        <f>SUM(F202:F204)</f>
        <v>437</v>
      </c>
      <c r="G201" s="7">
        <f>SUM(G202:G204)</f>
        <v>489</v>
      </c>
      <c r="H201" s="9">
        <f t="shared" si="7"/>
        <v>11.89931350114417</v>
      </c>
    </row>
    <row r="202" spans="1:8" ht="19.5" customHeight="1">
      <c r="A202" s="10" t="s">
        <v>250</v>
      </c>
      <c r="B202" s="7">
        <v>10006</v>
      </c>
      <c r="C202" s="7">
        <v>13232</v>
      </c>
      <c r="D202" s="9">
        <f t="shared" si="6"/>
        <v>32.240655606636025</v>
      </c>
      <c r="E202" s="12" t="s">
        <v>251</v>
      </c>
      <c r="F202" s="7">
        <v>437</v>
      </c>
      <c r="G202" s="11">
        <v>489</v>
      </c>
      <c r="H202" s="9">
        <f t="shared" si="7"/>
        <v>11.89931350114417</v>
      </c>
    </row>
    <row r="203" spans="1:8" ht="19.5" customHeight="1">
      <c r="A203" s="10" t="s">
        <v>252</v>
      </c>
      <c r="B203" s="7">
        <v>22669</v>
      </c>
      <c r="C203" s="7">
        <v>17587</v>
      </c>
      <c r="D203" s="9">
        <f t="shared" si="6"/>
        <v>-22.41828047112797</v>
      </c>
      <c r="E203" s="12" t="s">
        <v>253</v>
      </c>
      <c r="F203" s="7"/>
      <c r="G203" s="7"/>
      <c r="H203" s="9" t="e">
        <f t="shared" si="7"/>
        <v>#DIV/0!</v>
      </c>
    </row>
    <row r="204" spans="1:8" ht="19.5" customHeight="1">
      <c r="A204" s="12" t="s">
        <v>254</v>
      </c>
      <c r="B204" s="7"/>
      <c r="C204" s="7"/>
      <c r="D204" s="9" t="e">
        <f t="shared" si="6"/>
        <v>#DIV/0!</v>
      </c>
      <c r="E204" s="10" t="s">
        <v>255</v>
      </c>
      <c r="F204" s="7"/>
      <c r="G204" s="7"/>
      <c r="H204" s="9" t="e">
        <f t="shared" si="7"/>
        <v>#DIV/0!</v>
      </c>
    </row>
    <row r="205" spans="1:8" ht="19.5" customHeight="1">
      <c r="A205" s="12" t="s">
        <v>1043</v>
      </c>
      <c r="B205" s="7"/>
      <c r="C205" s="7"/>
      <c r="D205" s="9" t="e">
        <f t="shared" si="6"/>
        <v>#DIV/0!</v>
      </c>
      <c r="E205" s="10" t="s">
        <v>1044</v>
      </c>
      <c r="F205" s="7">
        <f>SUM(F206:F210)</f>
        <v>4092</v>
      </c>
      <c r="G205" s="7">
        <f>SUM(G206:G210)</f>
        <v>5844</v>
      </c>
      <c r="H205" s="9">
        <f t="shared" si="7"/>
        <v>42.815249266862175</v>
      </c>
    </row>
    <row r="206" spans="1:8" ht="19.5" customHeight="1">
      <c r="A206" s="12" t="s">
        <v>258</v>
      </c>
      <c r="B206" s="7"/>
      <c r="C206" s="7"/>
      <c r="D206" s="9" t="e">
        <f t="shared" si="6"/>
        <v>#DIV/0!</v>
      </c>
      <c r="E206" s="10" t="s">
        <v>259</v>
      </c>
      <c r="F206" s="7">
        <v>1288</v>
      </c>
      <c r="G206" s="7">
        <v>2966</v>
      </c>
      <c r="H206" s="9">
        <f t="shared" si="7"/>
        <v>130.27950310559007</v>
      </c>
    </row>
    <row r="207" spans="1:8" ht="19.5" customHeight="1">
      <c r="A207" s="12" t="s">
        <v>260</v>
      </c>
      <c r="B207" s="7">
        <f>SUM(B208:B213)</f>
        <v>7211</v>
      </c>
      <c r="C207" s="7">
        <f>SUM(C208:C213)</f>
        <v>13052</v>
      </c>
      <c r="D207" s="9">
        <f t="shared" si="6"/>
        <v>81.00124809319095</v>
      </c>
      <c r="E207" s="12" t="s">
        <v>261</v>
      </c>
      <c r="F207" s="7">
        <v>2764</v>
      </c>
      <c r="G207" s="7">
        <v>2838</v>
      </c>
      <c r="H207" s="9">
        <f t="shared" si="7"/>
        <v>2.677279305354552</v>
      </c>
    </row>
    <row r="208" spans="1:8" ht="19.5" customHeight="1">
      <c r="A208" s="12" t="s">
        <v>262</v>
      </c>
      <c r="B208" s="7"/>
      <c r="C208" s="11"/>
      <c r="D208" s="9" t="e">
        <f t="shared" si="6"/>
        <v>#DIV/0!</v>
      </c>
      <c r="E208" s="12" t="s">
        <v>1045</v>
      </c>
      <c r="F208" s="7"/>
      <c r="G208" s="7"/>
      <c r="H208" s="9" t="e">
        <f t="shared" si="7"/>
        <v>#DIV/0!</v>
      </c>
    </row>
    <row r="209" spans="1:8" ht="19.5" customHeight="1">
      <c r="A209" s="12" t="s">
        <v>264</v>
      </c>
      <c r="B209" s="7">
        <v>3302</v>
      </c>
      <c r="C209" s="11">
        <v>3111</v>
      </c>
      <c r="D209" s="9">
        <f t="shared" si="6"/>
        <v>-5.784373107207752</v>
      </c>
      <c r="E209" s="12" t="s">
        <v>1046</v>
      </c>
      <c r="F209" s="7"/>
      <c r="G209" s="7"/>
      <c r="H209" s="9" t="e">
        <f t="shared" si="7"/>
        <v>#DIV/0!</v>
      </c>
    </row>
    <row r="210" spans="1:8" ht="19.5" customHeight="1">
      <c r="A210" s="12" t="s">
        <v>266</v>
      </c>
      <c r="B210" s="7">
        <v>1052</v>
      </c>
      <c r="C210" s="11">
        <v>951</v>
      </c>
      <c r="D210" s="9">
        <f t="shared" si="6"/>
        <v>-9.600760456273761</v>
      </c>
      <c r="E210" s="12" t="s">
        <v>1047</v>
      </c>
      <c r="F210" s="7">
        <v>40</v>
      </c>
      <c r="G210" s="7">
        <v>40</v>
      </c>
      <c r="H210" s="9">
        <f t="shared" si="7"/>
        <v>0</v>
      </c>
    </row>
    <row r="211" spans="1:8" ht="19.5" customHeight="1">
      <c r="A211" s="10" t="s">
        <v>268</v>
      </c>
      <c r="B211" s="7">
        <v>2531</v>
      </c>
      <c r="C211" s="11">
        <v>2848</v>
      </c>
      <c r="D211" s="9">
        <f t="shared" si="6"/>
        <v>12.524693796918207</v>
      </c>
      <c r="E211" s="12" t="s">
        <v>269</v>
      </c>
      <c r="F211" s="7">
        <f>SUM(F212:F217)</f>
        <v>8500</v>
      </c>
      <c r="G211" s="7">
        <f>SUM(G212:G217)</f>
        <v>10000</v>
      </c>
      <c r="H211" s="9">
        <f t="shared" si="7"/>
        <v>17.647058823529417</v>
      </c>
    </row>
    <row r="212" spans="1:8" ht="19.5" customHeight="1">
      <c r="A212" s="10" t="s">
        <v>270</v>
      </c>
      <c r="B212" s="7"/>
      <c r="C212" s="11">
        <v>5766</v>
      </c>
      <c r="D212" s="9" t="e">
        <f t="shared" si="6"/>
        <v>#DIV/0!</v>
      </c>
      <c r="E212" s="10" t="s">
        <v>271</v>
      </c>
      <c r="F212" s="7"/>
      <c r="G212" s="7"/>
      <c r="H212" s="9" t="e">
        <f t="shared" si="7"/>
        <v>#DIV/0!</v>
      </c>
    </row>
    <row r="213" spans="1:8" ht="19.5" customHeight="1">
      <c r="A213" s="10" t="s">
        <v>272</v>
      </c>
      <c r="B213" s="7">
        <v>326</v>
      </c>
      <c r="C213" s="11">
        <v>376</v>
      </c>
      <c r="D213" s="9">
        <f t="shared" si="6"/>
        <v>15.337423312883436</v>
      </c>
      <c r="E213" s="10" t="s">
        <v>273</v>
      </c>
      <c r="F213" s="7"/>
      <c r="G213" s="7"/>
      <c r="H213" s="9" t="e">
        <f t="shared" si="7"/>
        <v>#DIV/0!</v>
      </c>
    </row>
    <row r="214" spans="1:8" ht="19.5" customHeight="1">
      <c r="A214" s="7" t="s">
        <v>274</v>
      </c>
      <c r="B214" s="7">
        <f>SUM(B215:B219)</f>
        <v>337</v>
      </c>
      <c r="C214" s="7">
        <f>SUM(C215:C219)</f>
        <v>277</v>
      </c>
      <c r="D214" s="9">
        <f t="shared" si="6"/>
        <v>-17.80415430267063</v>
      </c>
      <c r="E214" s="10" t="s">
        <v>275</v>
      </c>
      <c r="F214" s="7"/>
      <c r="G214" s="7"/>
      <c r="H214" s="9" t="e">
        <f t="shared" si="7"/>
        <v>#DIV/0!</v>
      </c>
    </row>
    <row r="215" spans="1:8" ht="19.5" customHeight="1">
      <c r="A215" s="12" t="s">
        <v>276</v>
      </c>
      <c r="B215" s="7"/>
      <c r="C215" s="11"/>
      <c r="D215" s="9" t="e">
        <f t="shared" si="6"/>
        <v>#DIV/0!</v>
      </c>
      <c r="E215" s="7" t="s">
        <v>277</v>
      </c>
      <c r="F215" s="7">
        <v>8500</v>
      </c>
      <c r="G215" s="7">
        <v>10000</v>
      </c>
      <c r="H215" s="9">
        <f t="shared" si="7"/>
        <v>17.647058823529417</v>
      </c>
    </row>
    <row r="216" spans="1:8" ht="19.5" customHeight="1">
      <c r="A216" s="12" t="s">
        <v>278</v>
      </c>
      <c r="B216" s="7">
        <v>337</v>
      </c>
      <c r="C216" s="11">
        <v>277</v>
      </c>
      <c r="D216" s="9">
        <f t="shared" si="6"/>
        <v>-17.80415430267063</v>
      </c>
      <c r="E216" s="12" t="s">
        <v>279</v>
      </c>
      <c r="F216" s="7"/>
      <c r="G216" s="7"/>
      <c r="H216" s="9" t="e">
        <f t="shared" si="7"/>
        <v>#DIV/0!</v>
      </c>
    </row>
    <row r="217" spans="1:8" ht="19.5" customHeight="1">
      <c r="A217" s="12" t="s">
        <v>280</v>
      </c>
      <c r="B217" s="7"/>
      <c r="C217" s="11"/>
      <c r="D217" s="9" t="e">
        <f t="shared" si="6"/>
        <v>#DIV/0!</v>
      </c>
      <c r="E217" s="12" t="s">
        <v>281</v>
      </c>
      <c r="F217" s="7"/>
      <c r="G217" s="7"/>
      <c r="H217" s="9" t="e">
        <f t="shared" si="7"/>
        <v>#DIV/0!</v>
      </c>
    </row>
    <row r="218" spans="1:8" ht="19.5" customHeight="1">
      <c r="A218" s="10" t="s">
        <v>282</v>
      </c>
      <c r="B218" s="7"/>
      <c r="C218" s="11"/>
      <c r="D218" s="9" t="e">
        <f t="shared" si="6"/>
        <v>#DIV/0!</v>
      </c>
      <c r="E218" s="12" t="s">
        <v>283</v>
      </c>
      <c r="F218" s="7">
        <v>2148</v>
      </c>
      <c r="G218" s="7">
        <v>12517</v>
      </c>
      <c r="H218" s="9">
        <f t="shared" si="7"/>
        <v>482.7281191806332</v>
      </c>
    </row>
    <row r="219" spans="1:8" ht="19.5" customHeight="1">
      <c r="A219" s="10" t="s">
        <v>284</v>
      </c>
      <c r="B219" s="7"/>
      <c r="C219" s="11"/>
      <c r="D219" s="9" t="e">
        <f t="shared" si="6"/>
        <v>#DIV/0!</v>
      </c>
      <c r="E219" s="18" t="s">
        <v>1048</v>
      </c>
      <c r="F219" s="18">
        <f>SUM(F220,B225,B234,B240,B246,F224,F229,F236,F240,F241,)</f>
        <v>4814</v>
      </c>
      <c r="G219" s="18">
        <f>SUM(G220,C225,C234,C240,C246,G224,G229,G236,G240,G241,)</f>
        <v>4107</v>
      </c>
      <c r="H219" s="19">
        <f t="shared" si="7"/>
        <v>-14.686331533028662</v>
      </c>
    </row>
    <row r="220" spans="1:8" ht="19.5" customHeight="1">
      <c r="A220" s="10" t="s">
        <v>286</v>
      </c>
      <c r="B220" s="7">
        <f>SUM(F194:F196)</f>
        <v>140</v>
      </c>
      <c r="C220" s="7">
        <f>SUM(G194:G196)</f>
        <v>154</v>
      </c>
      <c r="D220" s="9">
        <f t="shared" si="6"/>
        <v>10.000000000000009</v>
      </c>
      <c r="E220" s="10" t="s">
        <v>287</v>
      </c>
      <c r="F220" s="7">
        <f>SUM(B221:B224)</f>
        <v>250</v>
      </c>
      <c r="G220" s="7">
        <f>SUM(C221:C224)</f>
        <v>264</v>
      </c>
      <c r="H220" s="9">
        <f t="shared" si="7"/>
        <v>5.600000000000005</v>
      </c>
    </row>
    <row r="221" spans="1:8" ht="19.5" customHeight="1">
      <c r="A221" s="12" t="s">
        <v>8</v>
      </c>
      <c r="B221" s="7">
        <v>210</v>
      </c>
      <c r="C221" s="7">
        <v>197</v>
      </c>
      <c r="D221" s="9">
        <f t="shared" si="6"/>
        <v>-6.190476190476191</v>
      </c>
      <c r="E221" s="12" t="s">
        <v>288</v>
      </c>
      <c r="F221" s="7"/>
      <c r="G221" s="7"/>
      <c r="H221" s="9" t="e">
        <f t="shared" si="7"/>
        <v>#DIV/0!</v>
      </c>
    </row>
    <row r="222" spans="1:8" ht="19.5" customHeight="1">
      <c r="A222" s="12" t="s">
        <v>10</v>
      </c>
      <c r="B222" s="7">
        <v>14</v>
      </c>
      <c r="C222" s="7">
        <v>6</v>
      </c>
      <c r="D222" s="9">
        <f t="shared" si="6"/>
        <v>-57.14285714285714</v>
      </c>
      <c r="E222" s="12" t="s">
        <v>289</v>
      </c>
      <c r="F222" s="7"/>
      <c r="G222" s="7"/>
      <c r="H222" s="9" t="e">
        <f t="shared" si="7"/>
        <v>#DIV/0!</v>
      </c>
    </row>
    <row r="223" spans="1:8" ht="19.5" customHeight="1">
      <c r="A223" s="12" t="s">
        <v>12</v>
      </c>
      <c r="B223" s="7"/>
      <c r="C223" s="7"/>
      <c r="D223" s="9" t="e">
        <f t="shared" si="6"/>
        <v>#DIV/0!</v>
      </c>
      <c r="E223" s="12" t="s">
        <v>290</v>
      </c>
      <c r="F223" s="7">
        <v>328</v>
      </c>
      <c r="G223" s="11">
        <v>328</v>
      </c>
      <c r="H223" s="9">
        <f t="shared" si="7"/>
        <v>0</v>
      </c>
    </row>
    <row r="224" spans="1:8" ht="19.5" customHeight="1">
      <c r="A224" s="10" t="s">
        <v>291</v>
      </c>
      <c r="B224" s="7">
        <v>26</v>
      </c>
      <c r="C224" s="7">
        <v>61</v>
      </c>
      <c r="D224" s="9">
        <f t="shared" si="6"/>
        <v>134.6153846153846</v>
      </c>
      <c r="E224" s="10" t="s">
        <v>292</v>
      </c>
      <c r="F224" s="7">
        <f>SUM(F225:F228)</f>
        <v>110</v>
      </c>
      <c r="G224" s="7">
        <f>SUM(G225:G228)</f>
        <v>109</v>
      </c>
      <c r="H224" s="9">
        <f t="shared" si="7"/>
        <v>-0.9090909090909038</v>
      </c>
    </row>
    <row r="225" spans="1:8" ht="19.5" customHeight="1">
      <c r="A225" s="12" t="s">
        <v>293</v>
      </c>
      <c r="B225" s="7">
        <f>SUM(B226:B233)</f>
        <v>0</v>
      </c>
      <c r="C225" s="7">
        <f>SUM(C226:C233)</f>
        <v>0</v>
      </c>
      <c r="D225" s="9" t="e">
        <f t="shared" si="6"/>
        <v>#DIV/0!</v>
      </c>
      <c r="E225" s="10" t="s">
        <v>294</v>
      </c>
      <c r="F225" s="7">
        <v>85</v>
      </c>
      <c r="G225" s="11">
        <v>86</v>
      </c>
      <c r="H225" s="9">
        <f t="shared" si="7"/>
        <v>1.17647058823529</v>
      </c>
    </row>
    <row r="226" spans="1:8" ht="19.5" customHeight="1">
      <c r="A226" s="12" t="s">
        <v>295</v>
      </c>
      <c r="B226" s="7"/>
      <c r="C226" s="7"/>
      <c r="D226" s="9" t="e">
        <f t="shared" si="6"/>
        <v>#DIV/0!</v>
      </c>
      <c r="E226" s="10" t="s">
        <v>296</v>
      </c>
      <c r="F226" s="7"/>
      <c r="G226" s="11"/>
      <c r="H226" s="9" t="e">
        <f t="shared" si="7"/>
        <v>#DIV/0!</v>
      </c>
    </row>
    <row r="227" spans="1:8" ht="19.5" customHeight="1">
      <c r="A227" s="12" t="s">
        <v>297</v>
      </c>
      <c r="B227" s="7"/>
      <c r="C227" s="7"/>
      <c r="D227" s="9" t="e">
        <f t="shared" si="6"/>
        <v>#DIV/0!</v>
      </c>
      <c r="E227" s="7" t="s">
        <v>298</v>
      </c>
      <c r="F227" s="7"/>
      <c r="G227" s="11"/>
      <c r="H227" s="9" t="e">
        <f t="shared" si="7"/>
        <v>#DIV/0!</v>
      </c>
    </row>
    <row r="228" spans="1:8" ht="19.5" customHeight="1">
      <c r="A228" s="7" t="s">
        <v>299</v>
      </c>
      <c r="B228" s="7"/>
      <c r="C228" s="7"/>
      <c r="D228" s="9" t="e">
        <f t="shared" si="6"/>
        <v>#DIV/0!</v>
      </c>
      <c r="E228" s="12" t="s">
        <v>300</v>
      </c>
      <c r="F228" s="7">
        <v>25</v>
      </c>
      <c r="G228" s="11">
        <v>23</v>
      </c>
      <c r="H228" s="9">
        <f t="shared" si="7"/>
        <v>-7.9999999999999964</v>
      </c>
    </row>
    <row r="229" spans="1:8" ht="19.5" customHeight="1">
      <c r="A229" s="12" t="s">
        <v>301</v>
      </c>
      <c r="B229" s="7"/>
      <c r="C229" s="7"/>
      <c r="D229" s="9" t="e">
        <f t="shared" si="6"/>
        <v>#DIV/0!</v>
      </c>
      <c r="E229" s="12" t="s">
        <v>302</v>
      </c>
      <c r="F229" s="7">
        <f>SUM(F230:F235)</f>
        <v>974</v>
      </c>
      <c r="G229" s="7">
        <f>SUM(G230:G235)</f>
        <v>228</v>
      </c>
      <c r="H229" s="9">
        <f t="shared" si="7"/>
        <v>-76.59137577002053</v>
      </c>
    </row>
    <row r="230" spans="1:8" ht="19.5" customHeight="1">
      <c r="A230" s="12" t="s">
        <v>303</v>
      </c>
      <c r="B230" s="7"/>
      <c r="C230" s="7"/>
      <c r="D230" s="9" t="e">
        <f t="shared" si="6"/>
        <v>#DIV/0!</v>
      </c>
      <c r="E230" s="12" t="s">
        <v>295</v>
      </c>
      <c r="F230" s="7">
        <v>71</v>
      </c>
      <c r="G230" s="11">
        <v>86</v>
      </c>
      <c r="H230" s="9">
        <f t="shared" si="7"/>
        <v>21.126760563380277</v>
      </c>
    </row>
    <row r="231" spans="1:8" ht="19.5" customHeight="1">
      <c r="A231" s="12" t="s">
        <v>304</v>
      </c>
      <c r="B231" s="7"/>
      <c r="C231" s="7"/>
      <c r="D231" s="9" t="e">
        <f t="shared" si="6"/>
        <v>#DIV/0!</v>
      </c>
      <c r="E231" s="10" t="s">
        <v>305</v>
      </c>
      <c r="F231" s="7">
        <v>70</v>
      </c>
      <c r="G231" s="11">
        <v>70</v>
      </c>
      <c r="H231" s="9">
        <f t="shared" si="7"/>
        <v>0</v>
      </c>
    </row>
    <row r="232" spans="1:8" ht="19.5" customHeight="1">
      <c r="A232" s="10" t="s">
        <v>306</v>
      </c>
      <c r="B232" s="7"/>
      <c r="C232" s="7"/>
      <c r="D232" s="9" t="e">
        <f t="shared" si="6"/>
        <v>#DIV/0!</v>
      </c>
      <c r="E232" s="10" t="s">
        <v>307</v>
      </c>
      <c r="F232" s="7"/>
      <c r="G232" s="7"/>
      <c r="H232" s="9" t="e">
        <f t="shared" si="7"/>
        <v>#DIV/0!</v>
      </c>
    </row>
    <row r="233" spans="1:8" ht="19.5" customHeight="1">
      <c r="A233" s="10" t="s">
        <v>308</v>
      </c>
      <c r="B233" s="7"/>
      <c r="C233" s="7"/>
      <c r="D233" s="9" t="e">
        <f t="shared" si="6"/>
        <v>#DIV/0!</v>
      </c>
      <c r="E233" s="10" t="s">
        <v>309</v>
      </c>
      <c r="F233" s="7"/>
      <c r="G233" s="7"/>
      <c r="H233" s="9" t="e">
        <f t="shared" si="7"/>
        <v>#DIV/0!</v>
      </c>
    </row>
    <row r="234" spans="1:8" ht="19.5" customHeight="1">
      <c r="A234" s="10" t="s">
        <v>310</v>
      </c>
      <c r="B234" s="7">
        <f>SUM(B235:B239)</f>
        <v>527</v>
      </c>
      <c r="C234" s="7">
        <f>SUM(C235:C239)</f>
        <v>532</v>
      </c>
      <c r="D234" s="9">
        <f t="shared" si="6"/>
        <v>0.9487666034155628</v>
      </c>
      <c r="E234" s="12" t="s">
        <v>311</v>
      </c>
      <c r="F234" s="7"/>
      <c r="G234" s="7"/>
      <c r="H234" s="9" t="e">
        <f t="shared" si="7"/>
        <v>#DIV/0!</v>
      </c>
    </row>
    <row r="235" spans="1:8" ht="19.5" customHeight="1">
      <c r="A235" s="12" t="s">
        <v>295</v>
      </c>
      <c r="B235" s="7">
        <v>507</v>
      </c>
      <c r="C235" s="11">
        <v>512</v>
      </c>
      <c r="D235" s="9">
        <f t="shared" si="6"/>
        <v>0.9861932938856066</v>
      </c>
      <c r="E235" s="21" t="s">
        <v>312</v>
      </c>
      <c r="F235" s="1">
        <v>833</v>
      </c>
      <c r="G235" s="1">
        <v>72</v>
      </c>
      <c r="H235" s="9">
        <f t="shared" si="7"/>
        <v>-91.35654261704683</v>
      </c>
    </row>
    <row r="236" spans="1:8" ht="19.5" customHeight="1">
      <c r="A236" s="12" t="s">
        <v>313</v>
      </c>
      <c r="B236" s="7">
        <v>20</v>
      </c>
      <c r="C236" s="11">
        <v>20</v>
      </c>
      <c r="D236" s="9">
        <f t="shared" si="6"/>
        <v>0</v>
      </c>
      <c r="E236" s="12" t="s">
        <v>314</v>
      </c>
      <c r="F236" s="7">
        <f>SUM(F237:F239)</f>
        <v>0</v>
      </c>
      <c r="G236" s="7">
        <f>SUM(G237:G239)</f>
        <v>0</v>
      </c>
      <c r="H236" s="9" t="e">
        <f t="shared" si="7"/>
        <v>#DIV/0!</v>
      </c>
    </row>
    <row r="237" spans="1:8" ht="19.5" customHeight="1">
      <c r="A237" s="12" t="s">
        <v>315</v>
      </c>
      <c r="B237" s="7"/>
      <c r="C237" s="11"/>
      <c r="D237" s="9" t="e">
        <f t="shared" si="6"/>
        <v>#DIV/0!</v>
      </c>
      <c r="E237" s="10" t="s">
        <v>316</v>
      </c>
      <c r="F237" s="7"/>
      <c r="G237" s="7"/>
      <c r="H237" s="9" t="e">
        <f t="shared" si="7"/>
        <v>#DIV/0!</v>
      </c>
    </row>
    <row r="238" spans="1:8" ht="19.5" customHeight="1">
      <c r="A238" s="10" t="s">
        <v>317</v>
      </c>
      <c r="B238" s="7"/>
      <c r="C238" s="11"/>
      <c r="D238" s="9" t="e">
        <f t="shared" si="6"/>
        <v>#DIV/0!</v>
      </c>
      <c r="E238" s="10" t="s">
        <v>318</v>
      </c>
      <c r="F238" s="7"/>
      <c r="G238" s="7"/>
      <c r="H238" s="9" t="e">
        <f t="shared" si="7"/>
        <v>#DIV/0!</v>
      </c>
    </row>
    <row r="239" spans="1:8" ht="19.5" customHeight="1">
      <c r="A239" s="10" t="s">
        <v>319</v>
      </c>
      <c r="B239" s="7"/>
      <c r="C239" s="11"/>
      <c r="D239" s="9" t="e">
        <f t="shared" si="6"/>
        <v>#DIV/0!</v>
      </c>
      <c r="E239" s="10" t="s">
        <v>320</v>
      </c>
      <c r="F239" s="7"/>
      <c r="G239" s="7"/>
      <c r="H239" s="9" t="e">
        <f t="shared" si="7"/>
        <v>#DIV/0!</v>
      </c>
    </row>
    <row r="240" spans="1:8" ht="19.5" customHeight="1">
      <c r="A240" s="10" t="s">
        <v>321</v>
      </c>
      <c r="B240" s="7">
        <f>SUM(B241:B245)</f>
        <v>2511</v>
      </c>
      <c r="C240" s="7">
        <f>SUM(C241:C245)</f>
        <v>2521</v>
      </c>
      <c r="D240" s="9">
        <f t="shared" si="6"/>
        <v>0.39824771007566095</v>
      </c>
      <c r="E240" s="7" t="s">
        <v>322</v>
      </c>
      <c r="F240" s="7">
        <v>0</v>
      </c>
      <c r="G240" s="7">
        <v>0</v>
      </c>
      <c r="H240" s="9" t="e">
        <f t="shared" si="7"/>
        <v>#DIV/0!</v>
      </c>
    </row>
    <row r="241" spans="1:8" ht="19.5" customHeight="1">
      <c r="A241" s="7" t="s">
        <v>295</v>
      </c>
      <c r="B241" s="7">
        <v>161</v>
      </c>
      <c r="C241" s="11">
        <v>170</v>
      </c>
      <c r="D241" s="9">
        <f t="shared" si="6"/>
        <v>5.590062111801242</v>
      </c>
      <c r="E241" s="12" t="s">
        <v>323</v>
      </c>
      <c r="F241" s="7">
        <f>SUM(F242:F245)</f>
        <v>0</v>
      </c>
      <c r="G241" s="7">
        <f>SUM(G242:G245)</f>
        <v>0</v>
      </c>
      <c r="H241" s="9" t="e">
        <f t="shared" si="7"/>
        <v>#DIV/0!</v>
      </c>
    </row>
    <row r="242" spans="1:8" ht="19.5" customHeight="1">
      <c r="A242" s="12" t="s">
        <v>324</v>
      </c>
      <c r="B242" s="7"/>
      <c r="C242" s="11"/>
      <c r="D242" s="9" t="e">
        <f t="shared" si="6"/>
        <v>#DIV/0!</v>
      </c>
      <c r="E242" s="12" t="s">
        <v>325</v>
      </c>
      <c r="F242" s="7"/>
      <c r="G242" s="7"/>
      <c r="H242" s="9" t="e">
        <f t="shared" si="7"/>
        <v>#DIV/0!</v>
      </c>
    </row>
    <row r="243" spans="1:8" ht="19.5" customHeight="1">
      <c r="A243" s="12" t="s">
        <v>326</v>
      </c>
      <c r="B243" s="7"/>
      <c r="C243" s="11"/>
      <c r="D243" s="9" t="e">
        <f t="shared" si="6"/>
        <v>#DIV/0!</v>
      </c>
      <c r="E243" s="10" t="s">
        <v>327</v>
      </c>
      <c r="F243" s="7"/>
      <c r="G243" s="7"/>
      <c r="H243" s="9" t="e">
        <f t="shared" si="7"/>
        <v>#DIV/0!</v>
      </c>
    </row>
    <row r="244" spans="1:8" ht="19.5" customHeight="1">
      <c r="A244" s="12" t="s">
        <v>328</v>
      </c>
      <c r="B244" s="7">
        <v>150</v>
      </c>
      <c r="C244" s="11">
        <v>150</v>
      </c>
      <c r="D244" s="9">
        <f t="shared" si="6"/>
        <v>0</v>
      </c>
      <c r="E244" s="10" t="s">
        <v>329</v>
      </c>
      <c r="F244" s="7"/>
      <c r="G244" s="7"/>
      <c r="H244" s="9" t="e">
        <f t="shared" si="7"/>
        <v>#DIV/0!</v>
      </c>
    </row>
    <row r="245" spans="1:8" ht="19.5" customHeight="1">
      <c r="A245" s="10" t="s">
        <v>330</v>
      </c>
      <c r="B245" s="7">
        <v>2200</v>
      </c>
      <c r="C245" s="11">
        <v>2201</v>
      </c>
      <c r="D245" s="9">
        <f t="shared" si="6"/>
        <v>0.04545454545454852</v>
      </c>
      <c r="E245" s="10" t="s">
        <v>331</v>
      </c>
      <c r="F245" s="7"/>
      <c r="G245" s="7"/>
      <c r="H245" s="9" t="e">
        <f t="shared" si="7"/>
        <v>#DIV/0!</v>
      </c>
    </row>
    <row r="246" spans="1:8" ht="19.5" customHeight="1">
      <c r="A246" s="10" t="s">
        <v>332</v>
      </c>
      <c r="B246" s="7">
        <f>SUM(B247,F221:F223)</f>
        <v>442</v>
      </c>
      <c r="C246" s="7">
        <f>SUM(C247,G221:G223)</f>
        <v>453</v>
      </c>
      <c r="D246" s="9">
        <f t="shared" si="6"/>
        <v>2.488687782805421</v>
      </c>
      <c r="E246" s="7" t="s">
        <v>1049</v>
      </c>
      <c r="F246" s="7">
        <f>SUM(F247,B261,B269,F253,F261,F270)</f>
        <v>5755</v>
      </c>
      <c r="G246" s="7">
        <f>SUM(G247,C261,C269,G253,G261,G270)</f>
        <v>6737</v>
      </c>
      <c r="H246" s="9">
        <f t="shared" si="7"/>
        <v>17.06342311033884</v>
      </c>
    </row>
    <row r="247" spans="1:8" ht="19.5" customHeight="1">
      <c r="A247" s="10" t="s">
        <v>295</v>
      </c>
      <c r="B247" s="7">
        <v>114</v>
      </c>
      <c r="C247" s="11">
        <v>125</v>
      </c>
      <c r="D247" s="9">
        <f t="shared" si="6"/>
        <v>9.649122807017552</v>
      </c>
      <c r="E247" s="7" t="s">
        <v>334</v>
      </c>
      <c r="F247" s="7">
        <f>SUM(B248:B260)</f>
        <v>3162</v>
      </c>
      <c r="G247" s="7">
        <f>SUM(C248:C260)</f>
        <v>3430</v>
      </c>
      <c r="H247" s="9">
        <f t="shared" si="7"/>
        <v>8.475648323845665</v>
      </c>
    </row>
    <row r="248" spans="1:8" ht="19.5" customHeight="1">
      <c r="A248" s="7" t="s">
        <v>8</v>
      </c>
      <c r="B248" s="7">
        <v>267</v>
      </c>
      <c r="C248" s="7">
        <v>278</v>
      </c>
      <c r="D248" s="9">
        <f t="shared" si="6"/>
        <v>4.119850187265928</v>
      </c>
      <c r="E248" s="7" t="s">
        <v>335</v>
      </c>
      <c r="F248" s="7"/>
      <c r="G248" s="11"/>
      <c r="H248" s="9" t="e">
        <f t="shared" si="7"/>
        <v>#DIV/0!</v>
      </c>
    </row>
    <row r="249" spans="1:8" ht="19.5" customHeight="1">
      <c r="A249" s="7" t="s">
        <v>10</v>
      </c>
      <c r="B249" s="7">
        <v>93</v>
      </c>
      <c r="C249" s="7">
        <v>103</v>
      </c>
      <c r="D249" s="9">
        <f t="shared" si="6"/>
        <v>10.752688172043001</v>
      </c>
      <c r="E249" s="7" t="s">
        <v>336</v>
      </c>
      <c r="F249" s="7">
        <v>284</v>
      </c>
      <c r="G249" s="11">
        <v>587</v>
      </c>
      <c r="H249" s="9">
        <f t="shared" si="7"/>
        <v>106.6901408450704</v>
      </c>
    </row>
    <row r="250" spans="1:8" ht="19.5" customHeight="1">
      <c r="A250" s="7" t="s">
        <v>12</v>
      </c>
      <c r="B250" s="7"/>
      <c r="C250" s="7"/>
      <c r="D250" s="9" t="e">
        <f t="shared" si="6"/>
        <v>#DIV/0!</v>
      </c>
      <c r="E250" s="7" t="s">
        <v>337</v>
      </c>
      <c r="F250" s="7">
        <v>10</v>
      </c>
      <c r="G250" s="11">
        <v>525</v>
      </c>
      <c r="H250" s="9">
        <f t="shared" si="7"/>
        <v>5150</v>
      </c>
    </row>
    <row r="251" spans="1:8" ht="19.5" customHeight="1">
      <c r="A251" s="7" t="s">
        <v>338</v>
      </c>
      <c r="B251" s="7">
        <v>326</v>
      </c>
      <c r="C251" s="7">
        <v>942</v>
      </c>
      <c r="D251" s="9">
        <f t="shared" si="6"/>
        <v>188.95705521472394</v>
      </c>
      <c r="E251" s="7" t="s">
        <v>339</v>
      </c>
      <c r="F251" s="7"/>
      <c r="G251" s="11"/>
      <c r="H251" s="9" t="e">
        <f t="shared" si="7"/>
        <v>#DIV/0!</v>
      </c>
    </row>
    <row r="252" spans="1:8" ht="19.5" customHeight="1">
      <c r="A252" s="7" t="s">
        <v>340</v>
      </c>
      <c r="B252" s="7"/>
      <c r="C252" s="7"/>
      <c r="D252" s="9" t="e">
        <f t="shared" si="6"/>
        <v>#DIV/0!</v>
      </c>
      <c r="E252" s="7" t="s">
        <v>341</v>
      </c>
      <c r="F252" s="7">
        <v>16</v>
      </c>
      <c r="G252" s="11">
        <v>18</v>
      </c>
      <c r="H252" s="9">
        <f t="shared" si="7"/>
        <v>12.5</v>
      </c>
    </row>
    <row r="253" spans="1:8" ht="19.5" customHeight="1">
      <c r="A253" s="7" t="s">
        <v>342</v>
      </c>
      <c r="B253" s="7">
        <v>1186</v>
      </c>
      <c r="C253" s="7">
        <v>590</v>
      </c>
      <c r="D253" s="9">
        <f t="shared" si="6"/>
        <v>-50.25295109612142</v>
      </c>
      <c r="E253" s="7" t="s">
        <v>343</v>
      </c>
      <c r="F253" s="7">
        <f>SUM(F254:F260)</f>
        <v>822</v>
      </c>
      <c r="G253" s="7">
        <f>SUM(G254:G260)</f>
        <v>883</v>
      </c>
      <c r="H253" s="9">
        <f t="shared" si="7"/>
        <v>7.420924574209242</v>
      </c>
    </row>
    <row r="254" spans="1:8" ht="19.5" customHeight="1">
      <c r="A254" s="7" t="s">
        <v>344</v>
      </c>
      <c r="B254" s="7">
        <v>688</v>
      </c>
      <c r="C254" s="7">
        <v>697</v>
      </c>
      <c r="D254" s="9">
        <f t="shared" si="6"/>
        <v>1.3081395348837122</v>
      </c>
      <c r="E254" s="7" t="s">
        <v>8</v>
      </c>
      <c r="F254" s="7">
        <v>781</v>
      </c>
      <c r="G254" s="11">
        <v>844</v>
      </c>
      <c r="H254" s="9">
        <f t="shared" si="7"/>
        <v>8.066581306017916</v>
      </c>
    </row>
    <row r="255" spans="1:8" ht="19.5" customHeight="1">
      <c r="A255" s="7" t="s">
        <v>345</v>
      </c>
      <c r="B255" s="7">
        <v>64</v>
      </c>
      <c r="C255" s="7">
        <v>64</v>
      </c>
      <c r="D255" s="9">
        <f t="shared" si="6"/>
        <v>0</v>
      </c>
      <c r="E255" s="7" t="s">
        <v>10</v>
      </c>
      <c r="F255" s="7"/>
      <c r="G255" s="7"/>
      <c r="H255" s="9" t="e">
        <f t="shared" si="7"/>
        <v>#DIV/0!</v>
      </c>
    </row>
    <row r="256" spans="1:8" ht="19.5" customHeight="1">
      <c r="A256" s="7" t="s">
        <v>346</v>
      </c>
      <c r="B256" s="7">
        <v>166</v>
      </c>
      <c r="C256" s="7">
        <v>179</v>
      </c>
      <c r="D256" s="9">
        <f t="shared" si="6"/>
        <v>7.831325301204828</v>
      </c>
      <c r="E256" s="7" t="s">
        <v>12</v>
      </c>
      <c r="F256" s="7"/>
      <c r="G256" s="7"/>
      <c r="H256" s="9" t="e">
        <f t="shared" si="7"/>
        <v>#DIV/0!</v>
      </c>
    </row>
    <row r="257" spans="1:8" ht="19.5" customHeight="1">
      <c r="A257" s="7" t="s">
        <v>347</v>
      </c>
      <c r="B257" s="7"/>
      <c r="C257" s="7"/>
      <c r="D257" s="9" t="e">
        <f t="shared" si="6"/>
        <v>#DIV/0!</v>
      </c>
      <c r="E257" s="7" t="s">
        <v>348</v>
      </c>
      <c r="F257" s="7"/>
      <c r="G257" s="7"/>
      <c r="H257" s="9" t="e">
        <f t="shared" si="7"/>
        <v>#DIV/0!</v>
      </c>
    </row>
    <row r="258" spans="1:8" ht="19.5" customHeight="1">
      <c r="A258" s="7" t="s">
        <v>349</v>
      </c>
      <c r="B258" s="7">
        <v>44</v>
      </c>
      <c r="C258" s="7">
        <v>63</v>
      </c>
      <c r="D258" s="9">
        <f t="shared" si="6"/>
        <v>43.18181818181819</v>
      </c>
      <c r="E258" s="7" t="s">
        <v>350</v>
      </c>
      <c r="F258" s="7"/>
      <c r="G258" s="7"/>
      <c r="H258" s="9" t="e">
        <f t="shared" si="7"/>
        <v>#DIV/0!</v>
      </c>
    </row>
    <row r="259" spans="1:8" ht="19.5" customHeight="1">
      <c r="A259" s="7" t="s">
        <v>351</v>
      </c>
      <c r="B259" s="7">
        <v>125</v>
      </c>
      <c r="C259" s="7">
        <v>125</v>
      </c>
      <c r="D259" s="9">
        <f t="shared" si="6"/>
        <v>0</v>
      </c>
      <c r="E259" s="7" t="s">
        <v>352</v>
      </c>
      <c r="F259" s="7"/>
      <c r="G259" s="7"/>
      <c r="H259" s="9" t="e">
        <f t="shared" si="7"/>
        <v>#DIV/0!</v>
      </c>
    </row>
    <row r="260" spans="1:8" ht="19.5" customHeight="1">
      <c r="A260" s="7" t="s">
        <v>353</v>
      </c>
      <c r="B260" s="7">
        <v>203</v>
      </c>
      <c r="C260" s="11">
        <v>389</v>
      </c>
      <c r="D260" s="9">
        <f t="shared" si="6"/>
        <v>91.62561576354679</v>
      </c>
      <c r="E260" s="7" t="s">
        <v>354</v>
      </c>
      <c r="F260" s="7">
        <v>41</v>
      </c>
      <c r="G260" s="7">
        <v>39</v>
      </c>
      <c r="H260" s="9">
        <f t="shared" si="7"/>
        <v>-4.878048780487809</v>
      </c>
    </row>
    <row r="261" spans="1:8" ht="19.5" customHeight="1">
      <c r="A261" s="7" t="s">
        <v>355</v>
      </c>
      <c r="B261" s="7">
        <f>SUM(B262:B268)</f>
        <v>1211</v>
      </c>
      <c r="C261" s="7">
        <f>SUM(C262:C268)</f>
        <v>803</v>
      </c>
      <c r="D261" s="9">
        <f aca="true" t="shared" si="8" ref="D261:D324">(C261/B261-1)*100</f>
        <v>-33.691164327002475</v>
      </c>
      <c r="E261" s="7" t="s">
        <v>356</v>
      </c>
      <c r="F261" s="7">
        <f>SUM(F262:F269)</f>
        <v>88</v>
      </c>
      <c r="G261" s="7">
        <f>SUM(G262:G269)</f>
        <v>88</v>
      </c>
      <c r="H261" s="9">
        <f aca="true" t="shared" si="9" ref="H261:H324">(G261/F261-1)*100</f>
        <v>0</v>
      </c>
    </row>
    <row r="262" spans="1:8" ht="19.5" customHeight="1">
      <c r="A262" s="7" t="s">
        <v>8</v>
      </c>
      <c r="B262" s="7">
        <v>68</v>
      </c>
      <c r="C262" s="11">
        <v>76</v>
      </c>
      <c r="D262" s="9">
        <f t="shared" si="8"/>
        <v>11.764705882352944</v>
      </c>
      <c r="E262" s="7" t="s">
        <v>8</v>
      </c>
      <c r="F262" s="7"/>
      <c r="G262" s="7"/>
      <c r="H262" s="9" t="e">
        <f t="shared" si="9"/>
        <v>#DIV/0!</v>
      </c>
    </row>
    <row r="263" spans="1:8" ht="19.5" customHeight="1">
      <c r="A263" s="7" t="s">
        <v>10</v>
      </c>
      <c r="B263" s="7"/>
      <c r="C263" s="11"/>
      <c r="D263" s="9" t="e">
        <f t="shared" si="8"/>
        <v>#DIV/0!</v>
      </c>
      <c r="E263" s="7" t="s">
        <v>10</v>
      </c>
      <c r="F263" s="7"/>
      <c r="G263" s="7"/>
      <c r="H263" s="9" t="e">
        <f t="shared" si="9"/>
        <v>#DIV/0!</v>
      </c>
    </row>
    <row r="264" spans="1:8" ht="19.5" customHeight="1">
      <c r="A264" s="7" t="s">
        <v>12</v>
      </c>
      <c r="B264" s="7"/>
      <c r="C264" s="11"/>
      <c r="D264" s="9" t="e">
        <f t="shared" si="8"/>
        <v>#DIV/0!</v>
      </c>
      <c r="E264" s="7" t="s">
        <v>12</v>
      </c>
      <c r="F264" s="7"/>
      <c r="G264" s="7"/>
      <c r="H264" s="9" t="e">
        <f t="shared" si="9"/>
        <v>#DIV/0!</v>
      </c>
    </row>
    <row r="265" spans="1:8" ht="19.5" customHeight="1">
      <c r="A265" s="7" t="s">
        <v>357</v>
      </c>
      <c r="B265" s="7">
        <v>57</v>
      </c>
      <c r="C265" s="11">
        <v>52</v>
      </c>
      <c r="D265" s="9">
        <f t="shared" si="8"/>
        <v>-8.771929824561408</v>
      </c>
      <c r="E265" s="7" t="s">
        <v>358</v>
      </c>
      <c r="F265" s="7">
        <v>40</v>
      </c>
      <c r="G265" s="7">
        <v>40</v>
      </c>
      <c r="H265" s="9">
        <f t="shared" si="9"/>
        <v>0</v>
      </c>
    </row>
    <row r="266" spans="1:8" ht="19.5" customHeight="1">
      <c r="A266" s="7" t="s">
        <v>359</v>
      </c>
      <c r="B266" s="7">
        <v>1086</v>
      </c>
      <c r="C266" s="11">
        <v>675</v>
      </c>
      <c r="D266" s="9">
        <f t="shared" si="8"/>
        <v>-37.84530386740331</v>
      </c>
      <c r="E266" s="7" t="s">
        <v>360</v>
      </c>
      <c r="F266" s="7">
        <v>48</v>
      </c>
      <c r="G266" s="7">
        <v>48</v>
      </c>
      <c r="H266" s="9">
        <f t="shared" si="9"/>
        <v>0</v>
      </c>
    </row>
    <row r="267" spans="1:8" ht="19.5" customHeight="1">
      <c r="A267" s="7" t="s">
        <v>361</v>
      </c>
      <c r="B267" s="7"/>
      <c r="C267" s="11"/>
      <c r="D267" s="9" t="e">
        <f t="shared" si="8"/>
        <v>#DIV/0!</v>
      </c>
      <c r="E267" s="7" t="s">
        <v>362</v>
      </c>
      <c r="F267" s="7"/>
      <c r="G267" s="7"/>
      <c r="H267" s="9" t="e">
        <f t="shared" si="9"/>
        <v>#DIV/0!</v>
      </c>
    </row>
    <row r="268" spans="1:8" ht="19.5" customHeight="1">
      <c r="A268" s="7" t="s">
        <v>363</v>
      </c>
      <c r="B268" s="7"/>
      <c r="C268" s="11"/>
      <c r="D268" s="9" t="e">
        <f t="shared" si="8"/>
        <v>#DIV/0!</v>
      </c>
      <c r="E268" s="7" t="s">
        <v>364</v>
      </c>
      <c r="F268" s="7"/>
      <c r="G268" s="7"/>
      <c r="H268" s="9" t="e">
        <f t="shared" si="9"/>
        <v>#DIV/0!</v>
      </c>
    </row>
    <row r="269" spans="1:8" ht="19.5" customHeight="1">
      <c r="A269" s="7" t="s">
        <v>365</v>
      </c>
      <c r="B269" s="7">
        <f>SUM(B270:B274,F248:F252)</f>
        <v>472</v>
      </c>
      <c r="C269" s="7">
        <f>SUM(C270:C274,G248:G252)</f>
        <v>1501</v>
      </c>
      <c r="D269" s="9">
        <f t="shared" si="8"/>
        <v>218.0084745762712</v>
      </c>
      <c r="E269" s="7" t="s">
        <v>366</v>
      </c>
      <c r="F269" s="7"/>
      <c r="G269" s="7"/>
      <c r="H269" s="9" t="e">
        <f t="shared" si="9"/>
        <v>#DIV/0!</v>
      </c>
    </row>
    <row r="270" spans="1:8" ht="19.5" customHeight="1">
      <c r="A270" s="7" t="s">
        <v>8</v>
      </c>
      <c r="B270" s="7">
        <v>127</v>
      </c>
      <c r="C270" s="11">
        <v>121</v>
      </c>
      <c r="D270" s="9">
        <f t="shared" si="8"/>
        <v>-4.7244094488189</v>
      </c>
      <c r="E270" s="7" t="s">
        <v>367</v>
      </c>
      <c r="F270" s="7">
        <f>SUM(F271:F273)</f>
        <v>0</v>
      </c>
      <c r="G270" s="7">
        <f>SUM(G271:G273)</f>
        <v>32</v>
      </c>
      <c r="H270" s="9" t="e">
        <f t="shared" si="9"/>
        <v>#DIV/0!</v>
      </c>
    </row>
    <row r="271" spans="1:8" ht="19.5" customHeight="1">
      <c r="A271" s="7" t="s">
        <v>10</v>
      </c>
      <c r="B271" s="7"/>
      <c r="C271" s="7"/>
      <c r="D271" s="9" t="e">
        <f t="shared" si="8"/>
        <v>#DIV/0!</v>
      </c>
      <c r="E271" s="7" t="s">
        <v>368</v>
      </c>
      <c r="F271" s="7"/>
      <c r="G271" s="7"/>
      <c r="H271" s="9" t="e">
        <f t="shared" si="9"/>
        <v>#DIV/0!</v>
      </c>
    </row>
    <row r="272" spans="1:8" ht="19.5" customHeight="1">
      <c r="A272" s="7" t="s">
        <v>12</v>
      </c>
      <c r="B272" s="7"/>
      <c r="C272" s="7"/>
      <c r="D272" s="9" t="e">
        <f t="shared" si="8"/>
        <v>#DIV/0!</v>
      </c>
      <c r="E272" s="7" t="s">
        <v>1050</v>
      </c>
      <c r="F272" s="7"/>
      <c r="G272" s="7"/>
      <c r="H272" s="9" t="e">
        <f t="shared" si="9"/>
        <v>#DIV/0!</v>
      </c>
    </row>
    <row r="273" spans="1:8" ht="19.5" customHeight="1">
      <c r="A273" s="7" t="s">
        <v>370</v>
      </c>
      <c r="B273" s="7"/>
      <c r="C273" s="7"/>
      <c r="D273" s="9" t="e">
        <f t="shared" si="8"/>
        <v>#DIV/0!</v>
      </c>
      <c r="E273" s="7" t="s">
        <v>371</v>
      </c>
      <c r="F273" s="7"/>
      <c r="G273" s="7">
        <v>32</v>
      </c>
      <c r="H273" s="9" t="e">
        <f t="shared" si="9"/>
        <v>#DIV/0!</v>
      </c>
    </row>
    <row r="274" spans="1:8" ht="19.5" customHeight="1">
      <c r="A274" s="7" t="s">
        <v>372</v>
      </c>
      <c r="B274" s="7">
        <v>35</v>
      </c>
      <c r="C274" s="11">
        <v>250</v>
      </c>
      <c r="D274" s="9">
        <f t="shared" si="8"/>
        <v>614.2857142857143</v>
      </c>
      <c r="E274" s="7" t="s">
        <v>373</v>
      </c>
      <c r="F274" s="7">
        <f>SUM(B275,B289,B300,F281,F287,F291,B305,B313,B319,B326,F307,F312,F317,F320,F323,F326,B329,B332,)</f>
        <v>57906</v>
      </c>
      <c r="G274" s="7">
        <f>SUM(C275,C289,C300,G281,G287,G291,C305,C313,C319,C326,G307,G312,G317,G320,G323,G326,C329,C332,)</f>
        <v>62974</v>
      </c>
      <c r="H274" s="9">
        <f t="shared" si="9"/>
        <v>8.752115497530477</v>
      </c>
    </row>
    <row r="275" spans="1:8" ht="19.5" customHeight="1">
      <c r="A275" s="7" t="s">
        <v>374</v>
      </c>
      <c r="B275" s="7">
        <f>SUM(B276:B288)</f>
        <v>3674</v>
      </c>
      <c r="C275" s="7">
        <f>SUM(C276:C288)</f>
        <v>4112</v>
      </c>
      <c r="D275" s="9">
        <f t="shared" si="8"/>
        <v>11.921611322808934</v>
      </c>
      <c r="E275" s="7" t="s">
        <v>375</v>
      </c>
      <c r="F275" s="7">
        <v>1304</v>
      </c>
      <c r="G275" s="11">
        <v>1253</v>
      </c>
      <c r="H275" s="9">
        <f t="shared" si="9"/>
        <v>-3.9110429447852813</v>
      </c>
    </row>
    <row r="276" spans="1:8" ht="19.5" customHeight="1">
      <c r="A276" s="7" t="s">
        <v>8</v>
      </c>
      <c r="B276" s="7">
        <v>817</v>
      </c>
      <c r="C276" s="7">
        <v>883</v>
      </c>
      <c r="D276" s="9">
        <f t="shared" si="8"/>
        <v>8.078335373317014</v>
      </c>
      <c r="E276" s="7" t="s">
        <v>376</v>
      </c>
      <c r="F276" s="7">
        <v>163</v>
      </c>
      <c r="G276" s="11">
        <v>225</v>
      </c>
      <c r="H276" s="9">
        <f t="shared" si="9"/>
        <v>38.036809815950924</v>
      </c>
    </row>
    <row r="277" spans="1:8" ht="19.5" customHeight="1">
      <c r="A277" s="7" t="s">
        <v>10</v>
      </c>
      <c r="B277" s="7">
        <v>33</v>
      </c>
      <c r="C277" s="7">
        <v>33</v>
      </c>
      <c r="D277" s="9">
        <f t="shared" si="8"/>
        <v>0</v>
      </c>
      <c r="E277" s="7" t="s">
        <v>377</v>
      </c>
      <c r="F277" s="7"/>
      <c r="G277" s="7"/>
      <c r="H277" s="9" t="e">
        <f t="shared" si="9"/>
        <v>#DIV/0!</v>
      </c>
    </row>
    <row r="278" spans="1:8" ht="19.5" customHeight="1">
      <c r="A278" s="7" t="s">
        <v>12</v>
      </c>
      <c r="B278" s="7"/>
      <c r="C278" s="7"/>
      <c r="D278" s="9" t="e">
        <f t="shared" si="8"/>
        <v>#DIV/0!</v>
      </c>
      <c r="E278" s="7" t="s">
        <v>378</v>
      </c>
      <c r="F278" s="7"/>
      <c r="G278" s="7"/>
      <c r="H278" s="9" t="e">
        <f t="shared" si="9"/>
        <v>#DIV/0!</v>
      </c>
    </row>
    <row r="279" spans="1:8" ht="19.5" customHeight="1">
      <c r="A279" s="7" t="s">
        <v>379</v>
      </c>
      <c r="B279" s="7">
        <v>426</v>
      </c>
      <c r="C279" s="7">
        <v>457</v>
      </c>
      <c r="D279" s="9">
        <f t="shared" si="8"/>
        <v>7.276995305164324</v>
      </c>
      <c r="E279" s="7" t="s">
        <v>1051</v>
      </c>
      <c r="F279" s="7"/>
      <c r="G279" s="7"/>
      <c r="H279" s="9" t="e">
        <f t="shared" si="9"/>
        <v>#DIV/0!</v>
      </c>
    </row>
    <row r="280" spans="1:8" ht="19.5" customHeight="1">
      <c r="A280" s="7" t="s">
        <v>381</v>
      </c>
      <c r="B280" s="7">
        <v>11</v>
      </c>
      <c r="C280" s="7">
        <v>11</v>
      </c>
      <c r="D280" s="9">
        <f t="shared" si="8"/>
        <v>0</v>
      </c>
      <c r="E280" s="7" t="s">
        <v>382</v>
      </c>
      <c r="F280" s="7"/>
      <c r="G280" s="7"/>
      <c r="H280" s="9" t="e">
        <f t="shared" si="9"/>
        <v>#DIV/0!</v>
      </c>
    </row>
    <row r="281" spans="1:8" ht="19.5" customHeight="1">
      <c r="A281" s="7" t="s">
        <v>383</v>
      </c>
      <c r="B281" s="7">
        <v>17</v>
      </c>
      <c r="C281" s="7">
        <v>12</v>
      </c>
      <c r="D281" s="9">
        <f t="shared" si="8"/>
        <v>-29.411764705882348</v>
      </c>
      <c r="E281" s="7" t="s">
        <v>384</v>
      </c>
      <c r="F281" s="7">
        <f>SUM(F282:F286)</f>
        <v>25576</v>
      </c>
      <c r="G281" s="7">
        <f>SUM(G282:G286)</f>
        <v>30513</v>
      </c>
      <c r="H281" s="9">
        <f t="shared" si="9"/>
        <v>19.303253049734124</v>
      </c>
    </row>
    <row r="282" spans="1:8" ht="19.5" customHeight="1">
      <c r="A282" s="7" t="s">
        <v>385</v>
      </c>
      <c r="B282" s="7">
        <v>60</v>
      </c>
      <c r="C282" s="7">
        <v>65</v>
      </c>
      <c r="D282" s="9">
        <f t="shared" si="8"/>
        <v>8.333333333333325</v>
      </c>
      <c r="E282" s="7" t="s">
        <v>386</v>
      </c>
      <c r="F282" s="7">
        <v>12976</v>
      </c>
      <c r="G282" s="11">
        <v>15847</v>
      </c>
      <c r="H282" s="9">
        <f t="shared" si="9"/>
        <v>22.12546239210851</v>
      </c>
    </row>
    <row r="283" spans="1:8" ht="19.5" customHeight="1">
      <c r="A283" s="7" t="s">
        <v>48</v>
      </c>
      <c r="B283" s="7">
        <v>35</v>
      </c>
      <c r="C283" s="7">
        <v>84</v>
      </c>
      <c r="D283" s="9">
        <f t="shared" si="8"/>
        <v>140</v>
      </c>
      <c r="E283" s="7" t="s">
        <v>387</v>
      </c>
      <c r="F283" s="7">
        <v>12274</v>
      </c>
      <c r="G283" s="11">
        <v>14369</v>
      </c>
      <c r="H283" s="9">
        <f t="shared" si="9"/>
        <v>17.06860029330293</v>
      </c>
    </row>
    <row r="284" spans="1:8" ht="19.5" customHeight="1">
      <c r="A284" s="7" t="s">
        <v>388</v>
      </c>
      <c r="B284" s="7">
        <v>1764</v>
      </c>
      <c r="C284" s="7">
        <v>1912</v>
      </c>
      <c r="D284" s="9">
        <f t="shared" si="8"/>
        <v>8.390022675736963</v>
      </c>
      <c r="E284" s="7" t="s">
        <v>389</v>
      </c>
      <c r="F284" s="7">
        <v>326</v>
      </c>
      <c r="G284" s="11">
        <v>297</v>
      </c>
      <c r="H284" s="9">
        <f t="shared" si="9"/>
        <v>-8.895705521472397</v>
      </c>
    </row>
    <row r="285" spans="1:8" ht="19.5" customHeight="1">
      <c r="A285" s="7" t="s">
        <v>390</v>
      </c>
      <c r="B285" s="7">
        <v>20</v>
      </c>
      <c r="C285" s="7">
        <v>20</v>
      </c>
      <c r="D285" s="9">
        <f t="shared" si="8"/>
        <v>0</v>
      </c>
      <c r="E285" s="7" t="s">
        <v>391</v>
      </c>
      <c r="F285" s="7"/>
      <c r="G285" s="7"/>
      <c r="H285" s="9" t="e">
        <f t="shared" si="9"/>
        <v>#DIV/0!</v>
      </c>
    </row>
    <row r="286" spans="1:8" ht="19.5" customHeight="1">
      <c r="A286" s="7" t="s">
        <v>392</v>
      </c>
      <c r="B286" s="7">
        <v>50</v>
      </c>
      <c r="C286" s="11">
        <v>50</v>
      </c>
      <c r="D286" s="9">
        <f t="shared" si="8"/>
        <v>0</v>
      </c>
      <c r="E286" s="7" t="s">
        <v>393</v>
      </c>
      <c r="F286" s="7"/>
      <c r="G286" s="7"/>
      <c r="H286" s="9" t="e">
        <f t="shared" si="9"/>
        <v>#DIV/0!</v>
      </c>
    </row>
    <row r="287" spans="1:8" ht="19.5" customHeight="1">
      <c r="A287" s="7" t="s">
        <v>394</v>
      </c>
      <c r="B287" s="7"/>
      <c r="C287" s="11"/>
      <c r="D287" s="9" t="e">
        <f t="shared" si="8"/>
        <v>#DIV/0!</v>
      </c>
      <c r="E287" s="7" t="s">
        <v>395</v>
      </c>
      <c r="F287" s="7">
        <f>SUM(F288:F290)</f>
        <v>2825</v>
      </c>
      <c r="G287" s="7">
        <f>SUM(G288:G290)</f>
        <v>1265</v>
      </c>
      <c r="H287" s="9">
        <f t="shared" si="9"/>
        <v>-55.2212389380531</v>
      </c>
    </row>
    <row r="288" spans="1:8" ht="19.5" customHeight="1">
      <c r="A288" s="7" t="s">
        <v>396</v>
      </c>
      <c r="B288" s="7">
        <v>441</v>
      </c>
      <c r="C288" s="11">
        <v>585</v>
      </c>
      <c r="D288" s="9">
        <f t="shared" si="8"/>
        <v>32.65306122448979</v>
      </c>
      <c r="E288" s="7" t="s">
        <v>397</v>
      </c>
      <c r="F288" s="7">
        <v>2825</v>
      </c>
      <c r="G288" s="7">
        <v>1265</v>
      </c>
      <c r="H288" s="9">
        <f t="shared" si="9"/>
        <v>-55.2212389380531</v>
      </c>
    </row>
    <row r="289" spans="1:8" ht="19.5" customHeight="1">
      <c r="A289" s="7" t="s">
        <v>398</v>
      </c>
      <c r="B289" s="7">
        <f>SUM(B290:B299)</f>
        <v>1207</v>
      </c>
      <c r="C289" s="7">
        <f>SUM(C290:C299)</f>
        <v>1495</v>
      </c>
      <c r="D289" s="9">
        <f t="shared" si="8"/>
        <v>23.860811930405966</v>
      </c>
      <c r="E289" s="7" t="s">
        <v>399</v>
      </c>
      <c r="F289" s="7"/>
      <c r="G289" s="7"/>
      <c r="H289" s="9" t="e">
        <f t="shared" si="9"/>
        <v>#DIV/0!</v>
      </c>
    </row>
    <row r="290" spans="1:8" ht="19.5" customHeight="1">
      <c r="A290" s="7" t="s">
        <v>8</v>
      </c>
      <c r="B290" s="7">
        <v>310</v>
      </c>
      <c r="C290" s="11">
        <v>310</v>
      </c>
      <c r="D290" s="9">
        <f t="shared" si="8"/>
        <v>0</v>
      </c>
      <c r="E290" s="7" t="s">
        <v>400</v>
      </c>
      <c r="F290" s="7"/>
      <c r="G290" s="7"/>
      <c r="H290" s="9" t="e">
        <f t="shared" si="9"/>
        <v>#DIV/0!</v>
      </c>
    </row>
    <row r="291" spans="1:8" ht="19.5" customHeight="1">
      <c r="A291" s="7" t="s">
        <v>10</v>
      </c>
      <c r="B291" s="7">
        <v>140</v>
      </c>
      <c r="C291" s="11">
        <v>115</v>
      </c>
      <c r="D291" s="9">
        <f t="shared" si="8"/>
        <v>-17.85714285714286</v>
      </c>
      <c r="E291" s="7" t="s">
        <v>401</v>
      </c>
      <c r="F291" s="7">
        <f>SUM(F292:F301,B302:B304)</f>
        <v>9999</v>
      </c>
      <c r="G291" s="7">
        <f>SUM(G292:G301,C302:C304)</f>
        <v>8513</v>
      </c>
      <c r="H291" s="9">
        <f t="shared" si="9"/>
        <v>-14.861486148614865</v>
      </c>
    </row>
    <row r="292" spans="1:8" ht="19.5" customHeight="1">
      <c r="A292" s="7" t="s">
        <v>12</v>
      </c>
      <c r="B292" s="7"/>
      <c r="C292" s="11"/>
      <c r="D292" s="9" t="e">
        <f t="shared" si="8"/>
        <v>#DIV/0!</v>
      </c>
      <c r="E292" s="7" t="s">
        <v>402</v>
      </c>
      <c r="F292" s="7"/>
      <c r="G292" s="7"/>
      <c r="H292" s="9" t="e">
        <f t="shared" si="9"/>
        <v>#DIV/0!</v>
      </c>
    </row>
    <row r="293" spans="1:8" ht="19.5" customHeight="1">
      <c r="A293" s="7" t="s">
        <v>403</v>
      </c>
      <c r="B293" s="7">
        <v>175</v>
      </c>
      <c r="C293" s="11">
        <v>175</v>
      </c>
      <c r="D293" s="9">
        <f t="shared" si="8"/>
        <v>0</v>
      </c>
      <c r="E293" s="7" t="s">
        <v>404</v>
      </c>
      <c r="F293" s="7"/>
      <c r="G293" s="7"/>
      <c r="H293" s="9" t="e">
        <f t="shared" si="9"/>
        <v>#DIV/0!</v>
      </c>
    </row>
    <row r="294" spans="1:8" ht="19.5" customHeight="1">
      <c r="A294" s="7" t="s">
        <v>405</v>
      </c>
      <c r="B294" s="7">
        <v>24</v>
      </c>
      <c r="C294" s="11">
        <v>20</v>
      </c>
      <c r="D294" s="9">
        <f t="shared" si="8"/>
        <v>-16.666666666666664</v>
      </c>
      <c r="E294" s="7" t="s">
        <v>406</v>
      </c>
      <c r="F294" s="7"/>
      <c r="G294" s="7"/>
      <c r="H294" s="9" t="e">
        <f t="shared" si="9"/>
        <v>#DIV/0!</v>
      </c>
    </row>
    <row r="295" spans="1:8" ht="19.5" customHeight="1">
      <c r="A295" s="7" t="s">
        <v>407</v>
      </c>
      <c r="B295" s="7">
        <v>29</v>
      </c>
      <c r="C295" s="11">
        <v>31</v>
      </c>
      <c r="D295" s="9">
        <f t="shared" si="8"/>
        <v>6.896551724137923</v>
      </c>
      <c r="E295" s="7" t="s">
        <v>408</v>
      </c>
      <c r="F295" s="7"/>
      <c r="G295" s="7"/>
      <c r="H295" s="9" t="e">
        <f t="shared" si="9"/>
        <v>#DIV/0!</v>
      </c>
    </row>
    <row r="296" spans="1:8" ht="19.5" customHeight="1">
      <c r="A296" s="7" t="s">
        <v>409</v>
      </c>
      <c r="B296" s="7">
        <v>245</v>
      </c>
      <c r="C296" s="11">
        <v>247</v>
      </c>
      <c r="D296" s="9">
        <f t="shared" si="8"/>
        <v>0.8163265306122547</v>
      </c>
      <c r="E296" s="7" t="s">
        <v>410</v>
      </c>
      <c r="F296" s="7"/>
      <c r="G296" s="7"/>
      <c r="H296" s="9" t="e">
        <f t="shared" si="9"/>
        <v>#DIV/0!</v>
      </c>
    </row>
    <row r="297" spans="1:8" ht="19.5" customHeight="1">
      <c r="A297" s="7" t="s">
        <v>411</v>
      </c>
      <c r="B297" s="7"/>
      <c r="C297" s="11"/>
      <c r="D297" s="9" t="e">
        <f t="shared" si="8"/>
        <v>#DIV/0!</v>
      </c>
      <c r="E297" s="7" t="s">
        <v>412</v>
      </c>
      <c r="F297" s="7">
        <v>3000</v>
      </c>
      <c r="G297" s="7">
        <v>1872</v>
      </c>
      <c r="H297" s="9">
        <f t="shared" si="9"/>
        <v>-37.6</v>
      </c>
    </row>
    <row r="298" spans="1:8" ht="19.5" customHeight="1">
      <c r="A298" s="7" t="s">
        <v>413</v>
      </c>
      <c r="B298" s="7">
        <v>175</v>
      </c>
      <c r="C298" s="11">
        <v>216</v>
      </c>
      <c r="D298" s="9">
        <f t="shared" si="8"/>
        <v>23.42857142857142</v>
      </c>
      <c r="E298" s="7" t="s">
        <v>414</v>
      </c>
      <c r="F298" s="7"/>
      <c r="G298" s="7"/>
      <c r="H298" s="9" t="e">
        <f t="shared" si="9"/>
        <v>#DIV/0!</v>
      </c>
    </row>
    <row r="299" spans="1:8" ht="19.5" customHeight="1">
      <c r="A299" s="7" t="s">
        <v>415</v>
      </c>
      <c r="B299" s="7">
        <v>109</v>
      </c>
      <c r="C299" s="11">
        <v>381</v>
      </c>
      <c r="D299" s="9">
        <f t="shared" si="8"/>
        <v>249.54128440366975</v>
      </c>
      <c r="E299" s="7" t="s">
        <v>416</v>
      </c>
      <c r="F299" s="7"/>
      <c r="G299" s="7"/>
      <c r="H299" s="9" t="e">
        <f t="shared" si="9"/>
        <v>#DIV/0!</v>
      </c>
    </row>
    <row r="300" spans="1:8" ht="19.5" customHeight="1">
      <c r="A300" s="7" t="s">
        <v>417</v>
      </c>
      <c r="B300" s="7">
        <f>SUM(B301,F275:F280)</f>
        <v>5291</v>
      </c>
      <c r="C300" s="7">
        <f>SUM(C301,G275:G280)</f>
        <v>5302</v>
      </c>
      <c r="D300" s="9">
        <f t="shared" si="8"/>
        <v>0.20790020790020236</v>
      </c>
      <c r="E300" s="7" t="s">
        <v>418</v>
      </c>
      <c r="F300" s="7"/>
      <c r="G300" s="7"/>
      <c r="H300" s="9" t="e">
        <f t="shared" si="9"/>
        <v>#DIV/0!</v>
      </c>
    </row>
    <row r="301" spans="1:8" ht="19.5" customHeight="1">
      <c r="A301" s="7" t="s">
        <v>419</v>
      </c>
      <c r="B301" s="7">
        <v>3824</v>
      </c>
      <c r="C301" s="11">
        <v>3824</v>
      </c>
      <c r="D301" s="9">
        <f t="shared" si="8"/>
        <v>0</v>
      </c>
      <c r="E301" s="1" t="s">
        <v>420</v>
      </c>
      <c r="F301" s="1"/>
      <c r="G301" s="1"/>
      <c r="H301" s="20" t="e">
        <f t="shared" si="9"/>
        <v>#DIV/0!</v>
      </c>
    </row>
    <row r="302" spans="1:8" ht="19.5" customHeight="1">
      <c r="A302" s="7" t="s">
        <v>421</v>
      </c>
      <c r="B302" s="7"/>
      <c r="C302" s="7"/>
      <c r="D302" s="9" t="e">
        <f t="shared" si="8"/>
        <v>#DIV/0!</v>
      </c>
      <c r="E302" s="7" t="s">
        <v>12</v>
      </c>
      <c r="F302" s="7"/>
      <c r="G302" s="7"/>
      <c r="H302" s="9" t="e">
        <f t="shared" si="9"/>
        <v>#DIV/0!</v>
      </c>
    </row>
    <row r="303" spans="1:8" ht="19.5" customHeight="1">
      <c r="A303" s="7" t="s">
        <v>1052</v>
      </c>
      <c r="B303" s="7"/>
      <c r="C303" s="7"/>
      <c r="D303" s="9" t="e">
        <f t="shared" si="8"/>
        <v>#DIV/0!</v>
      </c>
      <c r="E303" s="7" t="s">
        <v>423</v>
      </c>
      <c r="F303" s="7">
        <v>169</v>
      </c>
      <c r="G303" s="11">
        <v>631</v>
      </c>
      <c r="H303" s="9">
        <f t="shared" si="9"/>
        <v>273.37278106508876</v>
      </c>
    </row>
    <row r="304" spans="1:8" ht="19.5" customHeight="1">
      <c r="A304" s="7" t="s">
        <v>424</v>
      </c>
      <c r="B304" s="7">
        <v>6999</v>
      </c>
      <c r="C304" s="7">
        <v>6641</v>
      </c>
      <c r="D304" s="9">
        <f t="shared" si="8"/>
        <v>-5.115016430918706</v>
      </c>
      <c r="E304" s="7" t="s">
        <v>425</v>
      </c>
      <c r="F304" s="7">
        <v>8</v>
      </c>
      <c r="G304" s="11">
        <v>495</v>
      </c>
      <c r="H304" s="9">
        <f t="shared" si="9"/>
        <v>6087.5</v>
      </c>
    </row>
    <row r="305" spans="1:8" ht="19.5" customHeight="1">
      <c r="A305" s="7" t="s">
        <v>426</v>
      </c>
      <c r="B305" s="7">
        <f>SUM(B306:B312)</f>
        <v>808</v>
      </c>
      <c r="C305" s="7">
        <f>SUM(C306:C312)</f>
        <v>1022</v>
      </c>
      <c r="D305" s="9">
        <f t="shared" si="8"/>
        <v>26.48514851485149</v>
      </c>
      <c r="E305" s="7" t="s">
        <v>427</v>
      </c>
      <c r="F305" s="7"/>
      <c r="G305" s="11"/>
      <c r="H305" s="9" t="e">
        <f t="shared" si="9"/>
        <v>#DIV/0!</v>
      </c>
    </row>
    <row r="306" spans="1:8" ht="19.5" customHeight="1">
      <c r="A306" s="7" t="s">
        <v>428</v>
      </c>
      <c r="B306" s="7">
        <v>800</v>
      </c>
      <c r="C306" s="7">
        <v>1000</v>
      </c>
      <c r="D306" s="9">
        <f t="shared" si="8"/>
        <v>25</v>
      </c>
      <c r="E306" s="7" t="s">
        <v>429</v>
      </c>
      <c r="F306" s="7">
        <v>5</v>
      </c>
      <c r="G306" s="11">
        <v>1546</v>
      </c>
      <c r="H306" s="9">
        <f t="shared" si="9"/>
        <v>30820</v>
      </c>
    </row>
    <row r="307" spans="1:8" ht="19.5" customHeight="1">
      <c r="A307" s="7" t="s">
        <v>430</v>
      </c>
      <c r="B307" s="7"/>
      <c r="C307" s="7"/>
      <c r="D307" s="9" t="e">
        <f t="shared" si="8"/>
        <v>#DIV/0!</v>
      </c>
      <c r="E307" s="7" t="s">
        <v>431</v>
      </c>
      <c r="F307" s="7">
        <f>SUM(F308:F311)</f>
        <v>50</v>
      </c>
      <c r="G307" s="7">
        <f>SUM(G308:G311)</f>
        <v>50</v>
      </c>
      <c r="H307" s="9">
        <f t="shared" si="9"/>
        <v>0</v>
      </c>
    </row>
    <row r="308" spans="1:8" ht="19.5" customHeight="1">
      <c r="A308" s="7" t="s">
        <v>432</v>
      </c>
      <c r="B308" s="7"/>
      <c r="C308" s="7"/>
      <c r="D308" s="9" t="e">
        <f t="shared" si="8"/>
        <v>#DIV/0!</v>
      </c>
      <c r="E308" s="7" t="s">
        <v>433</v>
      </c>
      <c r="F308" s="7"/>
      <c r="G308" s="7"/>
      <c r="H308" s="9" t="e">
        <f t="shared" si="9"/>
        <v>#DIV/0!</v>
      </c>
    </row>
    <row r="309" spans="1:8" ht="19.5" customHeight="1">
      <c r="A309" s="7" t="s">
        <v>434</v>
      </c>
      <c r="B309" s="7">
        <v>8</v>
      </c>
      <c r="C309" s="7">
        <v>22</v>
      </c>
      <c r="D309" s="9">
        <f t="shared" si="8"/>
        <v>175</v>
      </c>
      <c r="E309" s="7" t="s">
        <v>435</v>
      </c>
      <c r="F309" s="7">
        <v>50</v>
      </c>
      <c r="G309" s="7">
        <v>50</v>
      </c>
      <c r="H309" s="9">
        <f t="shared" si="9"/>
        <v>0</v>
      </c>
    </row>
    <row r="310" spans="1:8" ht="19.5" customHeight="1">
      <c r="A310" s="7" t="s">
        <v>436</v>
      </c>
      <c r="B310" s="7"/>
      <c r="C310" s="7"/>
      <c r="D310" s="9" t="e">
        <f t="shared" si="8"/>
        <v>#DIV/0!</v>
      </c>
      <c r="E310" s="7" t="s">
        <v>437</v>
      </c>
      <c r="F310" s="7"/>
      <c r="G310" s="7"/>
      <c r="H310" s="9" t="e">
        <f t="shared" si="9"/>
        <v>#DIV/0!</v>
      </c>
    </row>
    <row r="311" spans="1:8" ht="19.5" customHeight="1">
      <c r="A311" s="7" t="s">
        <v>438</v>
      </c>
      <c r="B311" s="7"/>
      <c r="C311" s="7"/>
      <c r="D311" s="9" t="e">
        <f t="shared" si="8"/>
        <v>#DIV/0!</v>
      </c>
      <c r="E311" s="7" t="s">
        <v>439</v>
      </c>
      <c r="F311" s="7"/>
      <c r="G311" s="7"/>
      <c r="H311" s="9" t="e">
        <f t="shared" si="9"/>
        <v>#DIV/0!</v>
      </c>
    </row>
    <row r="312" spans="1:8" ht="19.5" customHeight="1">
      <c r="A312" s="7" t="s">
        <v>440</v>
      </c>
      <c r="B312" s="7"/>
      <c r="C312" s="7"/>
      <c r="D312" s="9" t="e">
        <f t="shared" si="8"/>
        <v>#DIV/0!</v>
      </c>
      <c r="E312" s="7" t="s">
        <v>441</v>
      </c>
      <c r="F312" s="7">
        <f>SUM(F313:F316)</f>
        <v>28</v>
      </c>
      <c r="G312" s="7">
        <f>SUM(G313:G316)</f>
        <v>31</v>
      </c>
      <c r="H312" s="9">
        <f t="shared" si="9"/>
        <v>10.71428571428572</v>
      </c>
    </row>
    <row r="313" spans="1:8" ht="19.5" customHeight="1">
      <c r="A313" s="7" t="s">
        <v>442</v>
      </c>
      <c r="B313" s="7">
        <f>SUM(B314:B318)</f>
        <v>2101</v>
      </c>
      <c r="C313" s="7">
        <f>SUM(C314:C318)</f>
        <v>2035</v>
      </c>
      <c r="D313" s="9">
        <f t="shared" si="8"/>
        <v>-3.141361256544506</v>
      </c>
      <c r="E313" s="7" t="s">
        <v>8</v>
      </c>
      <c r="F313" s="7">
        <v>28</v>
      </c>
      <c r="G313" s="7">
        <v>31</v>
      </c>
      <c r="H313" s="9">
        <f t="shared" si="9"/>
        <v>10.71428571428572</v>
      </c>
    </row>
    <row r="314" spans="1:8" ht="19.5" customHeight="1">
      <c r="A314" s="7" t="s">
        <v>443</v>
      </c>
      <c r="B314" s="7">
        <v>127</v>
      </c>
      <c r="C314" s="11">
        <v>263</v>
      </c>
      <c r="D314" s="9">
        <f t="shared" si="8"/>
        <v>107.08661417322833</v>
      </c>
      <c r="E314" s="7" t="s">
        <v>10</v>
      </c>
      <c r="F314" s="7"/>
      <c r="G314" s="7"/>
      <c r="H314" s="9" t="e">
        <f t="shared" si="9"/>
        <v>#DIV/0!</v>
      </c>
    </row>
    <row r="315" spans="1:8" ht="19.5" customHeight="1">
      <c r="A315" s="7" t="s">
        <v>444</v>
      </c>
      <c r="B315" s="7">
        <v>1673</v>
      </c>
      <c r="C315" s="11">
        <v>1494</v>
      </c>
      <c r="D315" s="9">
        <f t="shared" si="8"/>
        <v>-10.699342498505683</v>
      </c>
      <c r="E315" s="7" t="s">
        <v>12</v>
      </c>
      <c r="F315" s="7"/>
      <c r="G315" s="7"/>
      <c r="H315" s="9" t="e">
        <f t="shared" si="9"/>
        <v>#DIV/0!</v>
      </c>
    </row>
    <row r="316" spans="1:8" ht="19.5" customHeight="1">
      <c r="A316" s="7" t="s">
        <v>445</v>
      </c>
      <c r="B316" s="7">
        <v>201</v>
      </c>
      <c r="C316" s="11">
        <v>188</v>
      </c>
      <c r="D316" s="9">
        <f t="shared" si="8"/>
        <v>-6.467661691542292</v>
      </c>
      <c r="E316" s="7" t="s">
        <v>446</v>
      </c>
      <c r="F316" s="7"/>
      <c r="G316" s="7"/>
      <c r="H316" s="9" t="e">
        <f t="shared" si="9"/>
        <v>#DIV/0!</v>
      </c>
    </row>
    <row r="317" spans="1:8" ht="19.5" customHeight="1">
      <c r="A317" s="7" t="s">
        <v>1053</v>
      </c>
      <c r="B317" s="7"/>
      <c r="C317" s="11"/>
      <c r="D317" s="9" t="e">
        <f t="shared" si="8"/>
        <v>#DIV/0!</v>
      </c>
      <c r="E317" s="7" t="s">
        <v>1054</v>
      </c>
      <c r="F317" s="7">
        <f>SUM(F318:F319)</f>
        <v>700</v>
      </c>
      <c r="G317" s="7">
        <f>SUM(G318:G319)</f>
        <v>700</v>
      </c>
      <c r="H317" s="9">
        <f t="shared" si="9"/>
        <v>0</v>
      </c>
    </row>
    <row r="318" spans="1:8" ht="19.5" customHeight="1">
      <c r="A318" s="7" t="s">
        <v>449</v>
      </c>
      <c r="B318" s="7">
        <v>100</v>
      </c>
      <c r="C318" s="11">
        <v>90</v>
      </c>
      <c r="D318" s="9">
        <f t="shared" si="8"/>
        <v>-9.999999999999998</v>
      </c>
      <c r="E318" s="7" t="s">
        <v>1055</v>
      </c>
      <c r="F318" s="7">
        <v>700</v>
      </c>
      <c r="G318" s="11">
        <v>700</v>
      </c>
      <c r="H318" s="9">
        <f t="shared" si="9"/>
        <v>0</v>
      </c>
    </row>
    <row r="319" spans="1:8" ht="19.5" customHeight="1">
      <c r="A319" s="7" t="s">
        <v>451</v>
      </c>
      <c r="B319" s="7">
        <f>SUM(B320:B325)</f>
        <v>1031</v>
      </c>
      <c r="C319" s="7">
        <f>SUM(C320:C325)</f>
        <v>1253</v>
      </c>
      <c r="D319" s="9">
        <f t="shared" si="8"/>
        <v>21.53249272550921</v>
      </c>
      <c r="E319" s="7" t="s">
        <v>452</v>
      </c>
      <c r="F319" s="7"/>
      <c r="G319" s="7"/>
      <c r="H319" s="9" t="e">
        <f t="shared" si="9"/>
        <v>#DIV/0!</v>
      </c>
    </row>
    <row r="320" spans="1:8" ht="19.5" customHeight="1">
      <c r="A320" s="7" t="s">
        <v>453</v>
      </c>
      <c r="B320" s="7">
        <v>181</v>
      </c>
      <c r="C320" s="11">
        <v>389</v>
      </c>
      <c r="D320" s="9">
        <f t="shared" si="8"/>
        <v>114.91712707182322</v>
      </c>
      <c r="E320" s="7" t="s">
        <v>1056</v>
      </c>
      <c r="F320" s="7">
        <f>SUM(F321:F322)</f>
        <v>587</v>
      </c>
      <c r="G320" s="7">
        <f>SUM(G321:G322)</f>
        <v>347</v>
      </c>
      <c r="H320" s="9">
        <f t="shared" si="9"/>
        <v>-40.88586030664395</v>
      </c>
    </row>
    <row r="321" spans="1:8" ht="19.5" customHeight="1">
      <c r="A321" s="7" t="s">
        <v>455</v>
      </c>
      <c r="B321" s="7">
        <v>10</v>
      </c>
      <c r="C321" s="11">
        <v>10</v>
      </c>
      <c r="D321" s="9">
        <f t="shared" si="8"/>
        <v>0</v>
      </c>
      <c r="E321" s="7" t="s">
        <v>1057</v>
      </c>
      <c r="F321" s="7">
        <v>200</v>
      </c>
      <c r="G321" s="7"/>
      <c r="H321" s="9">
        <f t="shared" si="9"/>
        <v>-100</v>
      </c>
    </row>
    <row r="322" spans="1:8" ht="19.5" customHeight="1">
      <c r="A322" s="7" t="s">
        <v>457</v>
      </c>
      <c r="B322" s="7"/>
      <c r="C322" s="11"/>
      <c r="D322" s="9" t="e">
        <f t="shared" si="8"/>
        <v>#DIV/0!</v>
      </c>
      <c r="E322" s="7" t="s">
        <v>1058</v>
      </c>
      <c r="F322" s="7">
        <v>387</v>
      </c>
      <c r="G322" s="11">
        <v>347</v>
      </c>
      <c r="H322" s="9">
        <f t="shared" si="9"/>
        <v>-10.335917312661502</v>
      </c>
    </row>
    <row r="323" spans="1:8" ht="19.5" customHeight="1">
      <c r="A323" s="7" t="s">
        <v>459</v>
      </c>
      <c r="B323" s="7">
        <v>785</v>
      </c>
      <c r="C323" s="11">
        <v>798</v>
      </c>
      <c r="D323" s="9">
        <f t="shared" si="8"/>
        <v>1.6560509554140124</v>
      </c>
      <c r="E323" s="7" t="s">
        <v>1059</v>
      </c>
      <c r="F323" s="7">
        <f>SUM(F324:F325)</f>
        <v>0</v>
      </c>
      <c r="G323" s="7">
        <f>SUM(G324:G325)</f>
        <v>0</v>
      </c>
      <c r="H323" s="9" t="e">
        <f t="shared" si="9"/>
        <v>#DIV/0!</v>
      </c>
    </row>
    <row r="324" spans="1:8" ht="19.5" customHeight="1">
      <c r="A324" s="7" t="s">
        <v>461</v>
      </c>
      <c r="B324" s="7">
        <v>55</v>
      </c>
      <c r="C324" s="11">
        <v>56</v>
      </c>
      <c r="D324" s="9">
        <f t="shared" si="8"/>
        <v>1.8181818181818077</v>
      </c>
      <c r="E324" s="7" t="s">
        <v>1060</v>
      </c>
      <c r="F324" s="7"/>
      <c r="G324" s="7"/>
      <c r="H324" s="9" t="e">
        <f t="shared" si="9"/>
        <v>#DIV/0!</v>
      </c>
    </row>
    <row r="325" spans="1:8" ht="19.5" customHeight="1">
      <c r="A325" s="7" t="s">
        <v>463</v>
      </c>
      <c r="B325" s="7"/>
      <c r="C325" s="11"/>
      <c r="D325" s="9" t="e">
        <f aca="true" t="shared" si="10" ref="D325:D388">(C325/B325-1)*100</f>
        <v>#DIV/0!</v>
      </c>
      <c r="E325" s="7" t="s">
        <v>1061</v>
      </c>
      <c r="F325" s="7"/>
      <c r="G325" s="7"/>
      <c r="H325" s="9" t="e">
        <f aca="true" t="shared" si="11" ref="H325:H388">(G325/F325-1)*100</f>
        <v>#DIV/0!</v>
      </c>
    </row>
    <row r="326" spans="1:8" ht="19.5" customHeight="1">
      <c r="A326" s="7" t="s">
        <v>465</v>
      </c>
      <c r="B326" s="7">
        <f>SUM(B327:B328,F302:F306)</f>
        <v>313</v>
      </c>
      <c r="C326" s="7">
        <f>SUM(C327:C328,G302:G306)</f>
        <v>2803</v>
      </c>
      <c r="D326" s="9">
        <f t="shared" si="10"/>
        <v>795.5271565495208</v>
      </c>
      <c r="E326" s="7" t="s">
        <v>466</v>
      </c>
      <c r="F326" s="7">
        <f>SUM(F327:F328)</f>
        <v>300</v>
      </c>
      <c r="G326" s="7">
        <f>SUM(G327:G328)</f>
        <v>50</v>
      </c>
      <c r="H326" s="9">
        <f t="shared" si="11"/>
        <v>-83.33333333333334</v>
      </c>
    </row>
    <row r="327" spans="1:8" ht="19.5" customHeight="1">
      <c r="A327" s="7" t="s">
        <v>8</v>
      </c>
      <c r="B327" s="7">
        <v>131</v>
      </c>
      <c r="C327" s="11">
        <v>131</v>
      </c>
      <c r="D327" s="9">
        <f t="shared" si="10"/>
        <v>0</v>
      </c>
      <c r="E327" s="7" t="s">
        <v>467</v>
      </c>
      <c r="F327" s="7">
        <v>300</v>
      </c>
      <c r="G327" s="7">
        <v>50</v>
      </c>
      <c r="H327" s="9">
        <f t="shared" si="11"/>
        <v>-83.33333333333334</v>
      </c>
    </row>
    <row r="328" spans="1:8" s="22" customFormat="1" ht="19.5" customHeight="1">
      <c r="A328" s="1" t="s">
        <v>10</v>
      </c>
      <c r="B328" s="1"/>
      <c r="C328" s="1"/>
      <c r="D328" s="20" t="e">
        <f t="shared" si="10"/>
        <v>#DIV/0!</v>
      </c>
      <c r="E328" s="1" t="s">
        <v>468</v>
      </c>
      <c r="F328" s="1"/>
      <c r="G328" s="1"/>
      <c r="H328" s="20" t="e">
        <f t="shared" si="11"/>
        <v>#DIV/0!</v>
      </c>
    </row>
    <row r="329" spans="1:8" ht="19.5" customHeight="1">
      <c r="A329" s="7" t="s">
        <v>1062</v>
      </c>
      <c r="B329" s="7">
        <f>SUM(B330:B331)</f>
        <v>0</v>
      </c>
      <c r="C329" s="7">
        <f>SUM(C330:C331)</f>
        <v>0</v>
      </c>
      <c r="D329" s="9" t="e">
        <f t="shared" si="10"/>
        <v>#DIV/0!</v>
      </c>
      <c r="E329" s="7" t="s">
        <v>470</v>
      </c>
      <c r="F329" s="7"/>
      <c r="G329" s="7"/>
      <c r="H329" s="9" t="e">
        <f t="shared" si="11"/>
        <v>#DIV/0!</v>
      </c>
    </row>
    <row r="330" spans="1:8" ht="19.5" customHeight="1">
      <c r="A330" s="7" t="s">
        <v>1063</v>
      </c>
      <c r="B330" s="7"/>
      <c r="C330" s="7"/>
      <c r="D330" s="9" t="e">
        <f t="shared" si="10"/>
        <v>#DIV/0!</v>
      </c>
      <c r="E330" s="7" t="s">
        <v>472</v>
      </c>
      <c r="F330" s="7">
        <f>SUM(F331:F341)</f>
        <v>2875</v>
      </c>
      <c r="G330" s="7">
        <f>SUM(G331:G341)</f>
        <v>2993</v>
      </c>
      <c r="H330" s="9">
        <f t="shared" si="11"/>
        <v>4.1043478260869515</v>
      </c>
    </row>
    <row r="331" spans="1:8" ht="19.5" customHeight="1">
      <c r="A331" s="7" t="s">
        <v>1064</v>
      </c>
      <c r="B331" s="7"/>
      <c r="C331" s="7"/>
      <c r="D331" s="9" t="e">
        <f t="shared" si="10"/>
        <v>#DIV/0!</v>
      </c>
      <c r="E331" s="7" t="s">
        <v>474</v>
      </c>
      <c r="F331" s="7">
        <v>1747</v>
      </c>
      <c r="G331" s="11">
        <v>1881</v>
      </c>
      <c r="H331" s="9">
        <f t="shared" si="11"/>
        <v>7.670291929021178</v>
      </c>
    </row>
    <row r="332" spans="1:8" ht="19.5" customHeight="1">
      <c r="A332" s="7" t="s">
        <v>475</v>
      </c>
      <c r="B332" s="7">
        <f>SUM(B333)</f>
        <v>3416</v>
      </c>
      <c r="C332" s="7">
        <f>SUM(C333)</f>
        <v>3483</v>
      </c>
      <c r="D332" s="9">
        <f t="shared" si="10"/>
        <v>1.9613583138173407</v>
      </c>
      <c r="E332" s="7" t="s">
        <v>476</v>
      </c>
      <c r="F332" s="7">
        <v>268</v>
      </c>
      <c r="G332" s="11">
        <v>262</v>
      </c>
      <c r="H332" s="9">
        <f t="shared" si="11"/>
        <v>-2.238805970149249</v>
      </c>
    </row>
    <row r="333" spans="1:8" ht="19.5" customHeight="1">
      <c r="A333" s="7" t="s">
        <v>1065</v>
      </c>
      <c r="B333" s="7">
        <v>3416</v>
      </c>
      <c r="C333" s="7">
        <v>3483</v>
      </c>
      <c r="D333" s="9">
        <f t="shared" si="10"/>
        <v>1.9613583138173407</v>
      </c>
      <c r="E333" s="7" t="s">
        <v>478</v>
      </c>
      <c r="F333" s="7">
        <v>311</v>
      </c>
      <c r="G333" s="11">
        <v>332</v>
      </c>
      <c r="H333" s="9">
        <f t="shared" si="11"/>
        <v>6.7524115755627</v>
      </c>
    </row>
    <row r="334" spans="1:8" ht="19.5" customHeight="1">
      <c r="A334" s="18" t="s">
        <v>1066</v>
      </c>
      <c r="B334" s="18">
        <f>SUM(B335,B340,B353,F330,F342,F352,F355,B359,B369,)</f>
        <v>20707</v>
      </c>
      <c r="C334" s="18">
        <f>SUM(C335,C340,C353,G330,G342,G352,G355,C359,C369,)</f>
        <v>19968</v>
      </c>
      <c r="D334" s="19">
        <f t="shared" si="10"/>
        <v>-3.5688414545805736</v>
      </c>
      <c r="E334" s="7" t="s">
        <v>480</v>
      </c>
      <c r="F334" s="7"/>
      <c r="G334" s="11"/>
      <c r="H334" s="9" t="e">
        <f t="shared" si="11"/>
        <v>#DIV/0!</v>
      </c>
    </row>
    <row r="335" spans="1:8" ht="19.5" customHeight="1">
      <c r="A335" s="7" t="s">
        <v>1067</v>
      </c>
      <c r="B335" s="7">
        <f>SUM(B336:B339)</f>
        <v>388</v>
      </c>
      <c r="C335" s="7">
        <f>SUM(C336:C339)</f>
        <v>463</v>
      </c>
      <c r="D335" s="9">
        <f t="shared" si="10"/>
        <v>19.329896907216494</v>
      </c>
      <c r="E335" s="7" t="s">
        <v>482</v>
      </c>
      <c r="F335" s="7">
        <v>237</v>
      </c>
      <c r="G335" s="11">
        <v>157</v>
      </c>
      <c r="H335" s="9">
        <f t="shared" si="11"/>
        <v>-33.755274261603375</v>
      </c>
    </row>
    <row r="336" spans="1:8" ht="19.5" customHeight="1">
      <c r="A336" s="7" t="s">
        <v>8</v>
      </c>
      <c r="B336" s="7">
        <v>241</v>
      </c>
      <c r="C336" s="7">
        <v>261</v>
      </c>
      <c r="D336" s="9">
        <f t="shared" si="10"/>
        <v>8.298755186721984</v>
      </c>
      <c r="E336" s="7" t="s">
        <v>483</v>
      </c>
      <c r="F336" s="7">
        <v>37</v>
      </c>
      <c r="G336" s="11">
        <v>37</v>
      </c>
      <c r="H336" s="9">
        <f t="shared" si="11"/>
        <v>0</v>
      </c>
    </row>
    <row r="337" spans="1:8" ht="19.5" customHeight="1">
      <c r="A337" s="7" t="s">
        <v>10</v>
      </c>
      <c r="B337" s="7">
        <v>147</v>
      </c>
      <c r="C337" s="7">
        <v>179</v>
      </c>
      <c r="D337" s="9">
        <f t="shared" si="10"/>
        <v>21.7687074829932</v>
      </c>
      <c r="E337" s="7" t="s">
        <v>484</v>
      </c>
      <c r="F337" s="7"/>
      <c r="G337" s="11"/>
      <c r="H337" s="9" t="e">
        <f t="shared" si="11"/>
        <v>#DIV/0!</v>
      </c>
    </row>
    <row r="338" spans="1:8" ht="19.5" customHeight="1">
      <c r="A338" s="7" t="s">
        <v>12</v>
      </c>
      <c r="B338" s="7"/>
      <c r="C338" s="7"/>
      <c r="D338" s="9" t="e">
        <f t="shared" si="10"/>
        <v>#DIV/0!</v>
      </c>
      <c r="E338" s="7" t="s">
        <v>485</v>
      </c>
      <c r="F338" s="7">
        <v>184</v>
      </c>
      <c r="G338" s="11">
        <v>184</v>
      </c>
      <c r="H338" s="9">
        <f t="shared" si="11"/>
        <v>0</v>
      </c>
    </row>
    <row r="339" spans="1:8" ht="19.5" customHeight="1">
      <c r="A339" s="7" t="s">
        <v>1068</v>
      </c>
      <c r="B339" s="7"/>
      <c r="C339" s="7">
        <v>23</v>
      </c>
      <c r="D339" s="9" t="e">
        <f t="shared" si="10"/>
        <v>#DIV/0!</v>
      </c>
      <c r="E339" s="7" t="s">
        <v>487</v>
      </c>
      <c r="F339" s="7">
        <v>50</v>
      </c>
      <c r="G339" s="11">
        <v>50</v>
      </c>
      <c r="H339" s="9">
        <f t="shared" si="11"/>
        <v>0</v>
      </c>
    </row>
    <row r="340" spans="1:8" ht="19.5" customHeight="1">
      <c r="A340" s="7" t="s">
        <v>488</v>
      </c>
      <c r="B340" s="7">
        <f>SUM(B341:B352)</f>
        <v>2868</v>
      </c>
      <c r="C340" s="7">
        <f>SUM(C341:C352)</f>
        <v>2892</v>
      </c>
      <c r="D340" s="9">
        <f t="shared" si="10"/>
        <v>0.8368200836819994</v>
      </c>
      <c r="E340" s="7" t="s">
        <v>489</v>
      </c>
      <c r="F340" s="7"/>
      <c r="G340" s="7"/>
      <c r="H340" s="9" t="e">
        <f t="shared" si="11"/>
        <v>#DIV/0!</v>
      </c>
    </row>
    <row r="341" spans="1:8" ht="19.5" customHeight="1">
      <c r="A341" s="7" t="s">
        <v>490</v>
      </c>
      <c r="B341" s="7">
        <v>2100</v>
      </c>
      <c r="C341" s="11">
        <v>2270</v>
      </c>
      <c r="D341" s="9">
        <f t="shared" si="10"/>
        <v>8.095238095238088</v>
      </c>
      <c r="E341" s="7" t="s">
        <v>491</v>
      </c>
      <c r="F341" s="7">
        <v>41</v>
      </c>
      <c r="G341" s="7">
        <v>90</v>
      </c>
      <c r="H341" s="9">
        <f t="shared" si="11"/>
        <v>119.51219512195124</v>
      </c>
    </row>
    <row r="342" spans="1:8" ht="19.5" customHeight="1">
      <c r="A342" s="7" t="s">
        <v>492</v>
      </c>
      <c r="B342" s="7">
        <v>326</v>
      </c>
      <c r="C342" s="11">
        <v>311</v>
      </c>
      <c r="D342" s="9">
        <f t="shared" si="10"/>
        <v>-4.601226993865026</v>
      </c>
      <c r="E342" s="7" t="s">
        <v>493</v>
      </c>
      <c r="F342" s="7">
        <f>SUM(F343:F351)</f>
        <v>9901</v>
      </c>
      <c r="G342" s="7">
        <f>SUM(G343:G351)</f>
        <v>11171</v>
      </c>
      <c r="H342" s="9">
        <f t="shared" si="11"/>
        <v>12.826987173012828</v>
      </c>
    </row>
    <row r="343" spans="1:8" ht="19.5" customHeight="1">
      <c r="A343" s="7" t="s">
        <v>494</v>
      </c>
      <c r="B343" s="7"/>
      <c r="C343" s="11"/>
      <c r="D343" s="9" t="e">
        <f t="shared" si="10"/>
        <v>#DIV/0!</v>
      </c>
      <c r="E343" s="7" t="s">
        <v>495</v>
      </c>
      <c r="F343" s="7">
        <v>4852</v>
      </c>
      <c r="G343" s="7">
        <v>5581</v>
      </c>
      <c r="H343" s="9">
        <f t="shared" si="11"/>
        <v>15.02473206924979</v>
      </c>
    </row>
    <row r="344" spans="1:8" ht="19.5" customHeight="1">
      <c r="A344" s="7" t="s">
        <v>496</v>
      </c>
      <c r="B344" s="7"/>
      <c r="C344" s="11"/>
      <c r="D344" s="9" t="e">
        <f t="shared" si="10"/>
        <v>#DIV/0!</v>
      </c>
      <c r="E344" s="7" t="s">
        <v>497</v>
      </c>
      <c r="F344" s="7">
        <v>3133</v>
      </c>
      <c r="G344" s="7">
        <v>3496</v>
      </c>
      <c r="H344" s="9">
        <f t="shared" si="11"/>
        <v>11.586338972231092</v>
      </c>
    </row>
    <row r="345" spans="1:8" ht="19.5" customHeight="1">
      <c r="A345" s="7" t="s">
        <v>498</v>
      </c>
      <c r="B345" s="7"/>
      <c r="C345" s="11"/>
      <c r="D345" s="9" t="e">
        <f t="shared" si="10"/>
        <v>#DIV/0!</v>
      </c>
      <c r="E345" s="7" t="s">
        <v>499</v>
      </c>
      <c r="F345" s="7"/>
      <c r="G345" s="7"/>
      <c r="H345" s="9" t="e">
        <f t="shared" si="11"/>
        <v>#DIV/0!</v>
      </c>
    </row>
    <row r="346" spans="1:8" ht="19.5" customHeight="1">
      <c r="A346" s="7" t="s">
        <v>500</v>
      </c>
      <c r="B346" s="7"/>
      <c r="C346" s="11"/>
      <c r="D346" s="9" t="e">
        <f t="shared" si="10"/>
        <v>#DIV/0!</v>
      </c>
      <c r="E346" s="7" t="s">
        <v>501</v>
      </c>
      <c r="F346" s="7"/>
      <c r="G346" s="7"/>
      <c r="H346" s="9" t="e">
        <f t="shared" si="11"/>
        <v>#DIV/0!</v>
      </c>
    </row>
    <row r="347" spans="1:8" ht="19.5" customHeight="1">
      <c r="A347" s="7" t="s">
        <v>502</v>
      </c>
      <c r="B347" s="7"/>
      <c r="C347" s="11"/>
      <c r="D347" s="9" t="e">
        <f t="shared" si="10"/>
        <v>#DIV/0!</v>
      </c>
      <c r="E347" s="7" t="s">
        <v>503</v>
      </c>
      <c r="F347" s="7"/>
      <c r="G347" s="7"/>
      <c r="H347" s="9" t="e">
        <f t="shared" si="11"/>
        <v>#DIV/0!</v>
      </c>
    </row>
    <row r="348" spans="1:8" ht="19.5" customHeight="1">
      <c r="A348" s="7" t="s">
        <v>504</v>
      </c>
      <c r="B348" s="7">
        <v>154</v>
      </c>
      <c r="C348" s="11">
        <v>51</v>
      </c>
      <c r="D348" s="9">
        <f t="shared" si="10"/>
        <v>-66.88311688311688</v>
      </c>
      <c r="E348" s="7" t="s">
        <v>505</v>
      </c>
      <c r="F348" s="7"/>
      <c r="G348" s="7"/>
      <c r="H348" s="9" t="e">
        <f t="shared" si="11"/>
        <v>#DIV/0!</v>
      </c>
    </row>
    <row r="349" spans="1:8" ht="19.5" customHeight="1">
      <c r="A349" s="7" t="s">
        <v>506</v>
      </c>
      <c r="B349" s="7"/>
      <c r="C349" s="11"/>
      <c r="D349" s="9" t="e">
        <f t="shared" si="10"/>
        <v>#DIV/0!</v>
      </c>
      <c r="E349" s="7" t="s">
        <v>1069</v>
      </c>
      <c r="F349" s="7">
        <v>137</v>
      </c>
      <c r="G349" s="7">
        <v>228</v>
      </c>
      <c r="H349" s="9">
        <f t="shared" si="11"/>
        <v>66.42335766423358</v>
      </c>
    </row>
    <row r="350" spans="1:8" ht="19.5" customHeight="1">
      <c r="A350" s="7" t="s">
        <v>508</v>
      </c>
      <c r="B350" s="7"/>
      <c r="C350" s="11"/>
      <c r="D350" s="9" t="e">
        <f t="shared" si="10"/>
        <v>#DIV/0!</v>
      </c>
      <c r="E350" s="7" t="s">
        <v>1070</v>
      </c>
      <c r="F350" s="7"/>
      <c r="G350" s="7"/>
      <c r="H350" s="9" t="e">
        <f t="shared" si="11"/>
        <v>#DIV/0!</v>
      </c>
    </row>
    <row r="351" spans="1:8" ht="19.5" customHeight="1">
      <c r="A351" s="7" t="s">
        <v>510</v>
      </c>
      <c r="B351" s="7"/>
      <c r="C351" s="11"/>
      <c r="D351" s="9" t="e">
        <f t="shared" si="10"/>
        <v>#DIV/0!</v>
      </c>
      <c r="E351" s="7" t="s">
        <v>511</v>
      </c>
      <c r="F351" s="7">
        <v>1779</v>
      </c>
      <c r="G351" s="7">
        <v>1866</v>
      </c>
      <c r="H351" s="9">
        <f t="shared" si="11"/>
        <v>4.890387858347389</v>
      </c>
    </row>
    <row r="352" spans="1:8" ht="19.5" customHeight="1">
      <c r="A352" s="7" t="s">
        <v>512</v>
      </c>
      <c r="B352" s="7">
        <v>288</v>
      </c>
      <c r="C352" s="11">
        <v>260</v>
      </c>
      <c r="D352" s="9">
        <f t="shared" si="10"/>
        <v>-9.722222222222221</v>
      </c>
      <c r="E352" s="7" t="s">
        <v>513</v>
      </c>
      <c r="F352" s="7">
        <f>SUM(F353:F354)</f>
        <v>5</v>
      </c>
      <c r="G352" s="7">
        <f>SUM(G353:G354)</f>
        <v>0</v>
      </c>
      <c r="H352" s="9">
        <f t="shared" si="11"/>
        <v>-100</v>
      </c>
    </row>
    <row r="353" spans="1:8" ht="19.5" customHeight="1">
      <c r="A353" s="7" t="s">
        <v>514</v>
      </c>
      <c r="B353" s="7">
        <f>SUM(B354:B355,F329)</f>
        <v>0</v>
      </c>
      <c r="C353" s="7">
        <f>SUM(C354:C355,G329)</f>
        <v>0</v>
      </c>
      <c r="D353" s="9" t="e">
        <f t="shared" si="10"/>
        <v>#DIV/0!</v>
      </c>
      <c r="E353" s="7" t="s">
        <v>515</v>
      </c>
      <c r="F353" s="7"/>
      <c r="G353" s="7"/>
      <c r="H353" s="9" t="e">
        <f t="shared" si="11"/>
        <v>#DIV/0!</v>
      </c>
    </row>
    <row r="354" spans="1:8" ht="19.5" customHeight="1">
      <c r="A354" s="7" t="s">
        <v>516</v>
      </c>
      <c r="B354" s="7"/>
      <c r="C354" s="7"/>
      <c r="D354" s="9" t="e">
        <f t="shared" si="10"/>
        <v>#DIV/0!</v>
      </c>
      <c r="E354" s="7" t="s">
        <v>517</v>
      </c>
      <c r="F354" s="7">
        <v>5</v>
      </c>
      <c r="G354" s="7"/>
      <c r="H354" s="9">
        <f t="shared" si="11"/>
        <v>-100</v>
      </c>
    </row>
    <row r="355" spans="1:8" s="22" customFormat="1" ht="19.5" customHeight="1">
      <c r="A355" s="1" t="s">
        <v>518</v>
      </c>
      <c r="B355" s="1"/>
      <c r="C355" s="1"/>
      <c r="D355" s="20" t="e">
        <f t="shared" si="10"/>
        <v>#DIV/0!</v>
      </c>
      <c r="E355" s="1" t="s">
        <v>1071</v>
      </c>
      <c r="F355" s="1">
        <f>SUM(B356:B358)</f>
        <v>1499</v>
      </c>
      <c r="G355" s="1">
        <f>SUM(C356:C358)</f>
        <v>1514</v>
      </c>
      <c r="H355" s="20">
        <f t="shared" si="11"/>
        <v>1.000667111407605</v>
      </c>
    </row>
    <row r="356" spans="1:8" ht="19.5" customHeight="1">
      <c r="A356" s="7" t="s">
        <v>1072</v>
      </c>
      <c r="B356" s="7">
        <v>1273</v>
      </c>
      <c r="C356" s="7">
        <v>1466</v>
      </c>
      <c r="D356" s="9">
        <f t="shared" si="10"/>
        <v>15.161036920659864</v>
      </c>
      <c r="E356" s="7" t="s">
        <v>521</v>
      </c>
      <c r="F356" s="7"/>
      <c r="G356" s="7"/>
      <c r="H356" s="9" t="e">
        <f t="shared" si="11"/>
        <v>#DIV/0!</v>
      </c>
    </row>
    <row r="357" spans="1:8" ht="19.5" customHeight="1">
      <c r="A357" s="7" t="s">
        <v>1073</v>
      </c>
      <c r="B357" s="7">
        <v>86</v>
      </c>
      <c r="C357" s="7"/>
      <c r="D357" s="9">
        <f t="shared" si="10"/>
        <v>-100</v>
      </c>
      <c r="E357" s="7" t="s">
        <v>523</v>
      </c>
      <c r="F357" s="7">
        <v>88</v>
      </c>
      <c r="G357" s="7">
        <v>100</v>
      </c>
      <c r="H357" s="9">
        <f t="shared" si="11"/>
        <v>13.636363636363647</v>
      </c>
    </row>
    <row r="358" spans="1:8" ht="19.5" customHeight="1">
      <c r="A358" s="7" t="s">
        <v>1074</v>
      </c>
      <c r="B358" s="7">
        <v>140</v>
      </c>
      <c r="C358" s="7">
        <v>48</v>
      </c>
      <c r="D358" s="9">
        <f t="shared" si="10"/>
        <v>-65.71428571428571</v>
      </c>
      <c r="E358" s="7" t="s">
        <v>525</v>
      </c>
      <c r="F358" s="7">
        <f>SUM(F359:F366)</f>
        <v>8000</v>
      </c>
      <c r="G358" s="7">
        <f>SUM(G359:G366)</f>
        <v>8546</v>
      </c>
      <c r="H358" s="9">
        <f t="shared" si="11"/>
        <v>6.824999999999992</v>
      </c>
    </row>
    <row r="359" spans="1:8" ht="19.5" customHeight="1">
      <c r="A359" s="7" t="s">
        <v>526</v>
      </c>
      <c r="B359" s="7">
        <f>SUM(B360:B368)</f>
        <v>249</v>
      </c>
      <c r="C359" s="7">
        <f>SUM(C360:C368)</f>
        <v>804</v>
      </c>
      <c r="D359" s="9">
        <f t="shared" si="10"/>
        <v>222.89156626506025</v>
      </c>
      <c r="E359" s="7" t="s">
        <v>527</v>
      </c>
      <c r="F359" s="7"/>
      <c r="G359" s="7">
        <v>1000</v>
      </c>
      <c r="H359" s="9" t="e">
        <f t="shared" si="11"/>
        <v>#DIV/0!</v>
      </c>
    </row>
    <row r="360" spans="1:8" ht="19.5" customHeight="1">
      <c r="A360" s="7" t="s">
        <v>8</v>
      </c>
      <c r="B360" s="7"/>
      <c r="C360" s="7">
        <v>355</v>
      </c>
      <c r="D360" s="9" t="e">
        <f t="shared" si="10"/>
        <v>#DIV/0!</v>
      </c>
      <c r="E360" s="7" t="s">
        <v>528</v>
      </c>
      <c r="F360" s="7">
        <v>5500</v>
      </c>
      <c r="G360" s="7">
        <v>6046</v>
      </c>
      <c r="H360" s="9">
        <f t="shared" si="11"/>
        <v>9.927272727272719</v>
      </c>
    </row>
    <row r="361" spans="1:8" ht="19.5" customHeight="1">
      <c r="A361" s="7" t="s">
        <v>10</v>
      </c>
      <c r="B361" s="7">
        <v>30</v>
      </c>
      <c r="C361" s="7">
        <v>50</v>
      </c>
      <c r="D361" s="9">
        <f t="shared" si="10"/>
        <v>66.66666666666667</v>
      </c>
      <c r="E361" s="7" t="s">
        <v>529</v>
      </c>
      <c r="F361" s="7"/>
      <c r="G361" s="7"/>
      <c r="H361" s="9" t="e">
        <f t="shared" si="11"/>
        <v>#DIV/0!</v>
      </c>
    </row>
    <row r="362" spans="1:8" ht="19.5" customHeight="1">
      <c r="A362" s="7" t="s">
        <v>12</v>
      </c>
      <c r="B362" s="7"/>
      <c r="C362" s="7"/>
      <c r="D362" s="9" t="e">
        <f t="shared" si="10"/>
        <v>#DIV/0!</v>
      </c>
      <c r="E362" s="7" t="s">
        <v>530</v>
      </c>
      <c r="F362" s="7"/>
      <c r="G362" s="7"/>
      <c r="H362" s="9" t="e">
        <f t="shared" si="11"/>
        <v>#DIV/0!</v>
      </c>
    </row>
    <row r="363" spans="1:8" ht="19.5" customHeight="1">
      <c r="A363" s="7" t="s">
        <v>531</v>
      </c>
      <c r="B363" s="7"/>
      <c r="C363" s="7"/>
      <c r="D363" s="9" t="e">
        <f t="shared" si="10"/>
        <v>#DIV/0!</v>
      </c>
      <c r="E363" s="7" t="s">
        <v>532</v>
      </c>
      <c r="F363" s="7"/>
      <c r="G363" s="7"/>
      <c r="H363" s="9" t="e">
        <f t="shared" si="11"/>
        <v>#DIV/0!</v>
      </c>
    </row>
    <row r="364" spans="1:8" ht="19.5" customHeight="1">
      <c r="A364" s="7" t="s">
        <v>533</v>
      </c>
      <c r="B364" s="7"/>
      <c r="C364" s="7">
        <v>20</v>
      </c>
      <c r="D364" s="9" t="e">
        <f t="shared" si="10"/>
        <v>#DIV/0!</v>
      </c>
      <c r="E364" s="7" t="s">
        <v>534</v>
      </c>
      <c r="F364" s="7"/>
      <c r="G364" s="7"/>
      <c r="H364" s="9" t="e">
        <f t="shared" si="11"/>
        <v>#DIV/0!</v>
      </c>
    </row>
    <row r="365" spans="1:8" ht="19.5" customHeight="1">
      <c r="A365" s="7" t="s">
        <v>535</v>
      </c>
      <c r="B365" s="7"/>
      <c r="C365" s="7"/>
      <c r="D365" s="9" t="e">
        <f t="shared" si="10"/>
        <v>#DIV/0!</v>
      </c>
      <c r="E365" s="7" t="s">
        <v>536</v>
      </c>
      <c r="F365" s="7">
        <v>2500</v>
      </c>
      <c r="G365" s="7">
        <v>1500</v>
      </c>
      <c r="H365" s="9">
        <f t="shared" si="11"/>
        <v>-40</v>
      </c>
    </row>
    <row r="366" spans="1:8" ht="19.5" customHeight="1">
      <c r="A366" s="7" t="s">
        <v>537</v>
      </c>
      <c r="B366" s="7">
        <v>200</v>
      </c>
      <c r="C366" s="7">
        <v>130</v>
      </c>
      <c r="D366" s="9">
        <f t="shared" si="10"/>
        <v>-35</v>
      </c>
      <c r="E366" s="7" t="s">
        <v>538</v>
      </c>
      <c r="F366" s="7"/>
      <c r="G366" s="7"/>
      <c r="H366" s="9" t="e">
        <f t="shared" si="11"/>
        <v>#DIV/0!</v>
      </c>
    </row>
    <row r="367" spans="1:8" ht="19.5" customHeight="1">
      <c r="A367" s="7" t="s">
        <v>15</v>
      </c>
      <c r="B367" s="7">
        <v>19</v>
      </c>
      <c r="C367" s="7">
        <v>229</v>
      </c>
      <c r="D367" s="9">
        <f t="shared" si="10"/>
        <v>1105.2631578947369</v>
      </c>
      <c r="E367" s="7" t="s">
        <v>539</v>
      </c>
      <c r="F367" s="7">
        <f>SUM(F368:F372)</f>
        <v>0</v>
      </c>
      <c r="G367" s="7">
        <f>SUM(G368:G372)</f>
        <v>0</v>
      </c>
      <c r="H367" s="9" t="e">
        <f t="shared" si="11"/>
        <v>#DIV/0!</v>
      </c>
    </row>
    <row r="368" spans="1:8" ht="19.5" customHeight="1">
      <c r="A368" s="7" t="s">
        <v>540</v>
      </c>
      <c r="B368" s="7"/>
      <c r="C368" s="7">
        <v>20</v>
      </c>
      <c r="D368" s="9" t="e">
        <f t="shared" si="10"/>
        <v>#DIV/0!</v>
      </c>
      <c r="E368" s="7" t="s">
        <v>541</v>
      </c>
      <c r="F368" s="7"/>
      <c r="G368" s="7"/>
      <c r="H368" s="9" t="e">
        <f t="shared" si="11"/>
        <v>#DIV/0!</v>
      </c>
    </row>
    <row r="369" spans="1:8" ht="19.5" customHeight="1">
      <c r="A369" s="7" t="s">
        <v>1075</v>
      </c>
      <c r="B369" s="7">
        <f>SUM(B370)</f>
        <v>2922</v>
      </c>
      <c r="C369" s="7">
        <f>SUM(C370)</f>
        <v>131</v>
      </c>
      <c r="D369" s="9">
        <f t="shared" si="10"/>
        <v>-95.51676933607118</v>
      </c>
      <c r="E369" s="7" t="s">
        <v>543</v>
      </c>
      <c r="F369" s="7"/>
      <c r="G369" s="7"/>
      <c r="H369" s="9" t="e">
        <f t="shared" si="11"/>
        <v>#DIV/0!</v>
      </c>
    </row>
    <row r="370" spans="1:8" ht="19.5" customHeight="1">
      <c r="A370" s="1" t="s">
        <v>1076</v>
      </c>
      <c r="B370" s="1">
        <v>2922</v>
      </c>
      <c r="C370" s="1">
        <v>131</v>
      </c>
      <c r="D370" s="9">
        <f t="shared" si="10"/>
        <v>-95.51676933607118</v>
      </c>
      <c r="E370" s="7" t="s">
        <v>545</v>
      </c>
      <c r="F370" s="7"/>
      <c r="G370" s="7"/>
      <c r="H370" s="9" t="e">
        <f t="shared" si="11"/>
        <v>#DIV/0!</v>
      </c>
    </row>
    <row r="371" spans="1:8" ht="19.5" customHeight="1">
      <c r="A371" s="7" t="s">
        <v>1077</v>
      </c>
      <c r="B371" s="7">
        <f>SUM(B372,B381,F358,F367,F373,F379,B385,B388,B391:B393,B399:B401,F390,F396)</f>
        <v>9563</v>
      </c>
      <c r="C371" s="7">
        <f>SUM(C372,C381,G358,G367,G373,G379,C385,C388,C391:C393,C399:C401,G390,G396)</f>
        <v>9705</v>
      </c>
      <c r="D371" s="9">
        <f t="shared" si="10"/>
        <v>1.4848896789710242</v>
      </c>
      <c r="E371" s="7" t="s">
        <v>547</v>
      </c>
      <c r="F371" s="7"/>
      <c r="G371" s="7"/>
      <c r="H371" s="9" t="e">
        <f t="shared" si="11"/>
        <v>#DIV/0!</v>
      </c>
    </row>
    <row r="372" spans="1:8" ht="19.5" customHeight="1">
      <c r="A372" s="7" t="s">
        <v>548</v>
      </c>
      <c r="B372" s="7">
        <f>SUM(B373:B380)</f>
        <v>268</v>
      </c>
      <c r="C372" s="7">
        <f>SUM(C373:C380)</f>
        <v>349</v>
      </c>
      <c r="D372" s="9">
        <f t="shared" si="10"/>
        <v>30.22388059701493</v>
      </c>
      <c r="E372" s="7" t="s">
        <v>549</v>
      </c>
      <c r="F372" s="7"/>
      <c r="G372" s="7"/>
      <c r="H372" s="9" t="e">
        <f t="shared" si="11"/>
        <v>#DIV/0!</v>
      </c>
    </row>
    <row r="373" spans="1:8" ht="19.5" customHeight="1">
      <c r="A373" s="7" t="s">
        <v>8</v>
      </c>
      <c r="B373" s="7">
        <v>208</v>
      </c>
      <c r="C373" s="7">
        <v>229</v>
      </c>
      <c r="D373" s="9">
        <f t="shared" si="10"/>
        <v>10.096153846153854</v>
      </c>
      <c r="E373" s="7" t="s">
        <v>550</v>
      </c>
      <c r="F373" s="7">
        <f>SUM(F374:F378)</f>
        <v>0</v>
      </c>
      <c r="G373" s="7">
        <f>SUM(G374:G378)</f>
        <v>1</v>
      </c>
      <c r="H373" s="9" t="e">
        <f t="shared" si="11"/>
        <v>#DIV/0!</v>
      </c>
    </row>
    <row r="374" spans="1:8" ht="19.5" customHeight="1">
      <c r="A374" s="7" t="s">
        <v>10</v>
      </c>
      <c r="B374" s="7">
        <v>60</v>
      </c>
      <c r="C374" s="7">
        <v>90</v>
      </c>
      <c r="D374" s="9">
        <f t="shared" si="10"/>
        <v>50</v>
      </c>
      <c r="E374" s="7" t="s">
        <v>551</v>
      </c>
      <c r="F374" s="7"/>
      <c r="G374" s="7"/>
      <c r="H374" s="9" t="e">
        <f t="shared" si="11"/>
        <v>#DIV/0!</v>
      </c>
    </row>
    <row r="375" spans="1:8" ht="19.5" customHeight="1">
      <c r="A375" s="7" t="s">
        <v>12</v>
      </c>
      <c r="B375" s="7"/>
      <c r="C375" s="7"/>
      <c r="D375" s="9" t="e">
        <f t="shared" si="10"/>
        <v>#DIV/0!</v>
      </c>
      <c r="E375" s="7" t="s">
        <v>552</v>
      </c>
      <c r="F375" s="7"/>
      <c r="G375" s="7"/>
      <c r="H375" s="9" t="e">
        <f t="shared" si="11"/>
        <v>#DIV/0!</v>
      </c>
    </row>
    <row r="376" spans="1:8" ht="19.5" customHeight="1">
      <c r="A376" s="7" t="s">
        <v>553</v>
      </c>
      <c r="B376" s="7"/>
      <c r="C376" s="7"/>
      <c r="D376" s="9" t="e">
        <f t="shared" si="10"/>
        <v>#DIV/0!</v>
      </c>
      <c r="E376" s="7" t="s">
        <v>554</v>
      </c>
      <c r="F376" s="7"/>
      <c r="G376" s="7"/>
      <c r="H376" s="9" t="e">
        <f t="shared" si="11"/>
        <v>#DIV/0!</v>
      </c>
    </row>
    <row r="377" spans="1:8" ht="19.5" customHeight="1">
      <c r="A377" s="7" t="s">
        <v>555</v>
      </c>
      <c r="B377" s="7"/>
      <c r="C377" s="7"/>
      <c r="D377" s="9" t="e">
        <f t="shared" si="10"/>
        <v>#DIV/0!</v>
      </c>
      <c r="E377" s="7" t="s">
        <v>556</v>
      </c>
      <c r="F377" s="7"/>
      <c r="G377" s="7"/>
      <c r="H377" s="9" t="e">
        <f t="shared" si="11"/>
        <v>#DIV/0!</v>
      </c>
    </row>
    <row r="378" spans="1:8" ht="19.5" customHeight="1">
      <c r="A378" s="7" t="s">
        <v>557</v>
      </c>
      <c r="B378" s="7"/>
      <c r="C378" s="7"/>
      <c r="D378" s="9" t="e">
        <f t="shared" si="10"/>
        <v>#DIV/0!</v>
      </c>
      <c r="E378" s="7" t="s">
        <v>558</v>
      </c>
      <c r="F378" s="7"/>
      <c r="G378" s="7">
        <v>1</v>
      </c>
      <c r="H378" s="9" t="e">
        <f t="shared" si="11"/>
        <v>#DIV/0!</v>
      </c>
    </row>
    <row r="379" spans="1:8" ht="19.5" customHeight="1">
      <c r="A379" s="7" t="s">
        <v>559</v>
      </c>
      <c r="B379" s="7"/>
      <c r="C379" s="7"/>
      <c r="D379" s="9" t="e">
        <f t="shared" si="10"/>
        <v>#DIV/0!</v>
      </c>
      <c r="E379" s="7" t="s">
        <v>560</v>
      </c>
      <c r="F379" s="7">
        <f>SUM(F380:F382,B383:B384)</f>
        <v>0</v>
      </c>
      <c r="G379" s="7">
        <f>SUM(G380:G382,C383:C384)</f>
        <v>0</v>
      </c>
      <c r="H379" s="9" t="e">
        <f t="shared" si="11"/>
        <v>#DIV/0!</v>
      </c>
    </row>
    <row r="380" spans="1:8" ht="19.5" customHeight="1">
      <c r="A380" s="7" t="s">
        <v>561</v>
      </c>
      <c r="B380" s="7"/>
      <c r="C380" s="7">
        <v>30</v>
      </c>
      <c r="D380" s="9" t="e">
        <f t="shared" si="10"/>
        <v>#DIV/0!</v>
      </c>
      <c r="E380" s="7" t="s">
        <v>562</v>
      </c>
      <c r="F380" s="7"/>
      <c r="G380" s="7"/>
      <c r="H380" s="9" t="e">
        <f t="shared" si="11"/>
        <v>#DIV/0!</v>
      </c>
    </row>
    <row r="381" spans="1:8" ht="19.5" customHeight="1">
      <c r="A381" s="7" t="s">
        <v>563</v>
      </c>
      <c r="B381" s="7">
        <f>SUM(B382,F356:F357)</f>
        <v>88</v>
      </c>
      <c r="C381" s="7">
        <f>SUM(C382,G356:G357)</f>
        <v>100</v>
      </c>
      <c r="D381" s="9">
        <f t="shared" si="10"/>
        <v>13.636363636363647</v>
      </c>
      <c r="E381" s="7" t="s">
        <v>564</v>
      </c>
      <c r="F381" s="7"/>
      <c r="G381" s="7"/>
      <c r="H381" s="9" t="e">
        <f t="shared" si="11"/>
        <v>#DIV/0!</v>
      </c>
    </row>
    <row r="382" spans="1:8" ht="19.5" customHeight="1">
      <c r="A382" s="7" t="s">
        <v>565</v>
      </c>
      <c r="B382" s="7"/>
      <c r="C382" s="7"/>
      <c r="D382" s="9" t="e">
        <f t="shared" si="10"/>
        <v>#DIV/0!</v>
      </c>
      <c r="E382" s="7" t="s">
        <v>566</v>
      </c>
      <c r="F382" s="7"/>
      <c r="G382" s="7"/>
      <c r="H382" s="9" t="e">
        <f t="shared" si="11"/>
        <v>#DIV/0!</v>
      </c>
    </row>
    <row r="383" spans="1:8" ht="19.5" customHeight="1">
      <c r="A383" s="7" t="s">
        <v>567</v>
      </c>
      <c r="B383" s="7"/>
      <c r="C383" s="7"/>
      <c r="D383" s="9" t="e">
        <f t="shared" si="10"/>
        <v>#DIV/0!</v>
      </c>
      <c r="E383" s="7" t="s">
        <v>568</v>
      </c>
      <c r="F383" s="7"/>
      <c r="G383" s="7"/>
      <c r="H383" s="9" t="e">
        <f t="shared" si="11"/>
        <v>#DIV/0!</v>
      </c>
    </row>
    <row r="384" spans="1:8" ht="19.5" customHeight="1">
      <c r="A384" s="7" t="s">
        <v>569</v>
      </c>
      <c r="B384" s="7"/>
      <c r="C384" s="7"/>
      <c r="D384" s="9" t="e">
        <f t="shared" si="10"/>
        <v>#DIV/0!</v>
      </c>
      <c r="E384" s="7" t="s">
        <v>570</v>
      </c>
      <c r="F384" s="7"/>
      <c r="G384" s="7"/>
      <c r="H384" s="9" t="e">
        <f t="shared" si="11"/>
        <v>#DIV/0!</v>
      </c>
    </row>
    <row r="385" spans="1:8" ht="19.5" customHeight="1">
      <c r="A385" s="7" t="s">
        <v>571</v>
      </c>
      <c r="B385" s="7">
        <f>SUM(B386:B387)</f>
        <v>0</v>
      </c>
      <c r="C385" s="7">
        <f>SUM(C386:C387)</f>
        <v>0</v>
      </c>
      <c r="D385" s="9" t="e">
        <f t="shared" si="10"/>
        <v>#DIV/0!</v>
      </c>
      <c r="E385" s="7" t="s">
        <v>48</v>
      </c>
      <c r="F385" s="7"/>
      <c r="G385" s="7"/>
      <c r="H385" s="9" t="e">
        <f t="shared" si="11"/>
        <v>#DIV/0!</v>
      </c>
    </row>
    <row r="386" spans="1:8" ht="19.5" customHeight="1">
      <c r="A386" s="7" t="s">
        <v>572</v>
      </c>
      <c r="B386" s="7"/>
      <c r="C386" s="7"/>
      <c r="D386" s="9" t="e">
        <f t="shared" si="10"/>
        <v>#DIV/0!</v>
      </c>
      <c r="E386" s="7" t="s">
        <v>1078</v>
      </c>
      <c r="F386" s="7"/>
      <c r="G386" s="7"/>
      <c r="H386" s="9" t="e">
        <f t="shared" si="11"/>
        <v>#DIV/0!</v>
      </c>
    </row>
    <row r="387" spans="1:8" ht="19.5" customHeight="1">
      <c r="A387" s="7" t="s">
        <v>574</v>
      </c>
      <c r="B387" s="7"/>
      <c r="C387" s="7"/>
      <c r="D387" s="9" t="e">
        <f t="shared" si="10"/>
        <v>#DIV/0!</v>
      </c>
      <c r="E387" s="7" t="s">
        <v>1079</v>
      </c>
      <c r="F387" s="7">
        <v>10</v>
      </c>
      <c r="G387" s="7">
        <v>9</v>
      </c>
      <c r="H387" s="9">
        <f t="shared" si="11"/>
        <v>-9.999999999999998</v>
      </c>
    </row>
    <row r="388" spans="1:8" ht="19.5" customHeight="1">
      <c r="A388" s="7" t="s">
        <v>576</v>
      </c>
      <c r="B388" s="7">
        <f>SUM(B389:B390)</f>
        <v>0</v>
      </c>
      <c r="C388" s="7">
        <f>SUM(C389:C390)</f>
        <v>0</v>
      </c>
      <c r="D388" s="9" t="e">
        <f t="shared" si="10"/>
        <v>#DIV/0!</v>
      </c>
      <c r="E388" s="7" t="s">
        <v>15</v>
      </c>
      <c r="F388" s="7"/>
      <c r="G388" s="7"/>
      <c r="H388" s="9" t="e">
        <f t="shared" si="11"/>
        <v>#DIV/0!</v>
      </c>
    </row>
    <row r="389" spans="1:8" ht="19.5" customHeight="1">
      <c r="A389" s="7" t="s">
        <v>577</v>
      </c>
      <c r="B389" s="7"/>
      <c r="C389" s="7"/>
      <c r="D389" s="9" t="e">
        <f aca="true" t="shared" si="12" ref="D389:D452">(C389/B389-1)*100</f>
        <v>#DIV/0!</v>
      </c>
      <c r="E389" s="7" t="s">
        <v>578</v>
      </c>
      <c r="F389" s="7"/>
      <c r="G389" s="7"/>
      <c r="H389" s="9" t="e">
        <f aca="true" t="shared" si="13" ref="H389:H452">(G389/F389-1)*100</f>
        <v>#DIV/0!</v>
      </c>
    </row>
    <row r="390" spans="1:8" ht="19.5" customHeight="1">
      <c r="A390" s="7" t="s">
        <v>579</v>
      </c>
      <c r="B390" s="7"/>
      <c r="C390" s="7"/>
      <c r="D390" s="9" t="e">
        <f t="shared" si="12"/>
        <v>#DIV/0!</v>
      </c>
      <c r="E390" s="7" t="s">
        <v>1080</v>
      </c>
      <c r="F390" s="7">
        <f>SUM(F391:F395)</f>
        <v>0</v>
      </c>
      <c r="G390" s="7">
        <f>SUM(G391:G395)</f>
        <v>0</v>
      </c>
      <c r="H390" s="9" t="e">
        <f t="shared" si="13"/>
        <v>#DIV/0!</v>
      </c>
    </row>
    <row r="391" spans="1:8" ht="19.5" customHeight="1">
      <c r="A391" s="7" t="s">
        <v>581</v>
      </c>
      <c r="B391" s="7">
        <v>0</v>
      </c>
      <c r="C391" s="7">
        <v>0</v>
      </c>
      <c r="D391" s="9" t="e">
        <f t="shared" si="12"/>
        <v>#DIV/0!</v>
      </c>
      <c r="E391" s="7" t="s">
        <v>1081</v>
      </c>
      <c r="F391" s="7"/>
      <c r="G391" s="7"/>
      <c r="H391" s="9" t="e">
        <f t="shared" si="13"/>
        <v>#DIV/0!</v>
      </c>
    </row>
    <row r="392" spans="1:8" ht="19.5" customHeight="1">
      <c r="A392" s="7" t="s">
        <v>583</v>
      </c>
      <c r="B392" s="7">
        <v>64</v>
      </c>
      <c r="C392" s="7">
        <v>73</v>
      </c>
      <c r="D392" s="9">
        <f t="shared" si="12"/>
        <v>14.0625</v>
      </c>
      <c r="E392" s="7" t="s">
        <v>1082</v>
      </c>
      <c r="F392" s="7"/>
      <c r="G392" s="7"/>
      <c r="H392" s="9" t="e">
        <f t="shared" si="13"/>
        <v>#DIV/0!</v>
      </c>
    </row>
    <row r="393" spans="1:8" ht="19.5" customHeight="1">
      <c r="A393" s="7" t="s">
        <v>585</v>
      </c>
      <c r="B393" s="7">
        <f>SUM(B394:B398)</f>
        <v>589</v>
      </c>
      <c r="C393" s="7">
        <f>SUM(C394:C398)</f>
        <v>627</v>
      </c>
      <c r="D393" s="9">
        <f t="shared" si="12"/>
        <v>6.451612903225801</v>
      </c>
      <c r="E393" s="7" t="s">
        <v>1083</v>
      </c>
      <c r="F393" s="7"/>
      <c r="G393" s="7"/>
      <c r="H393" s="9" t="e">
        <f t="shared" si="13"/>
        <v>#DIV/0!</v>
      </c>
    </row>
    <row r="394" spans="1:8" ht="19.5" customHeight="1">
      <c r="A394" s="7" t="s">
        <v>587</v>
      </c>
      <c r="B394" s="7">
        <v>519</v>
      </c>
      <c r="C394" s="7">
        <v>557</v>
      </c>
      <c r="D394" s="9">
        <f t="shared" si="12"/>
        <v>7.321772639691715</v>
      </c>
      <c r="E394" s="7" t="s">
        <v>1084</v>
      </c>
      <c r="F394" s="7"/>
      <c r="G394" s="7"/>
      <c r="H394" s="9" t="e">
        <f t="shared" si="13"/>
        <v>#DIV/0!</v>
      </c>
    </row>
    <row r="395" spans="1:8" ht="19.5" customHeight="1">
      <c r="A395" s="7" t="s">
        <v>589</v>
      </c>
      <c r="B395" s="7">
        <v>60</v>
      </c>
      <c r="C395" s="7">
        <v>60</v>
      </c>
      <c r="D395" s="9">
        <f t="shared" si="12"/>
        <v>0</v>
      </c>
      <c r="E395" s="7" t="s">
        <v>1085</v>
      </c>
      <c r="F395" s="7"/>
      <c r="G395" s="7"/>
      <c r="H395" s="9" t="e">
        <f t="shared" si="13"/>
        <v>#DIV/0!</v>
      </c>
    </row>
    <row r="396" spans="1:8" ht="19.5" customHeight="1">
      <c r="A396" s="7" t="s">
        <v>591</v>
      </c>
      <c r="B396" s="7">
        <v>10</v>
      </c>
      <c r="C396" s="7"/>
      <c r="D396" s="9">
        <f t="shared" si="12"/>
        <v>-100</v>
      </c>
      <c r="E396" s="7" t="s">
        <v>592</v>
      </c>
      <c r="F396" s="7">
        <v>0</v>
      </c>
      <c r="G396" s="7">
        <v>0</v>
      </c>
      <c r="H396" s="9" t="e">
        <f t="shared" si="13"/>
        <v>#DIV/0!</v>
      </c>
    </row>
    <row r="397" spans="1:8" ht="19.5" customHeight="1">
      <c r="A397" s="7" t="s">
        <v>593</v>
      </c>
      <c r="B397" s="7"/>
      <c r="C397" s="7"/>
      <c r="D397" s="9" t="e">
        <f t="shared" si="12"/>
        <v>#DIV/0!</v>
      </c>
      <c r="E397" s="18" t="s">
        <v>1086</v>
      </c>
      <c r="F397" s="18">
        <f>SUM(F398,B410,B411,B414:B416)</f>
        <v>34256</v>
      </c>
      <c r="G397" s="18">
        <f>SUM(G398,C410,C411,C414:C416)</f>
        <v>26645</v>
      </c>
      <c r="H397" s="19">
        <f t="shared" si="13"/>
        <v>-22.218005604857538</v>
      </c>
    </row>
    <row r="398" spans="1:8" ht="19.5" customHeight="1">
      <c r="A398" s="7" t="s">
        <v>595</v>
      </c>
      <c r="B398" s="7"/>
      <c r="C398" s="7">
        <v>10</v>
      </c>
      <c r="D398" s="9" t="e">
        <f t="shared" si="12"/>
        <v>#DIV/0!</v>
      </c>
      <c r="E398" s="7" t="s">
        <v>596</v>
      </c>
      <c r="F398" s="7">
        <f>SUM(F399:F409)</f>
        <v>6310</v>
      </c>
      <c r="G398" s="7">
        <f>SUM(G399:G409)</f>
        <v>6702</v>
      </c>
      <c r="H398" s="9">
        <f t="shared" si="13"/>
        <v>6.212361331220295</v>
      </c>
    </row>
    <row r="399" spans="1:8" ht="19.5" customHeight="1">
      <c r="A399" s="7" t="s">
        <v>597</v>
      </c>
      <c r="B399" s="7">
        <v>544</v>
      </c>
      <c r="C399" s="7">
        <v>0</v>
      </c>
      <c r="D399" s="9">
        <f t="shared" si="12"/>
        <v>-100</v>
      </c>
      <c r="E399" s="7" t="s">
        <v>598</v>
      </c>
      <c r="F399" s="7">
        <v>489</v>
      </c>
      <c r="G399" s="7">
        <v>517</v>
      </c>
      <c r="H399" s="9">
        <f t="shared" si="13"/>
        <v>5.725971370143146</v>
      </c>
    </row>
    <row r="400" spans="1:8" ht="19.5" customHeight="1">
      <c r="A400" s="7" t="s">
        <v>1087</v>
      </c>
      <c r="B400" s="7">
        <v>0</v>
      </c>
      <c r="C400" s="7">
        <v>0</v>
      </c>
      <c r="D400" s="9" t="e">
        <f t="shared" si="12"/>
        <v>#DIV/0!</v>
      </c>
      <c r="E400" s="7" t="s">
        <v>600</v>
      </c>
      <c r="F400" s="7">
        <v>155</v>
      </c>
      <c r="G400" s="7">
        <v>192</v>
      </c>
      <c r="H400" s="9">
        <f t="shared" si="13"/>
        <v>23.870967741935488</v>
      </c>
    </row>
    <row r="401" spans="1:8" ht="19.5" customHeight="1">
      <c r="A401" s="7" t="s">
        <v>601</v>
      </c>
      <c r="B401" s="7">
        <f>SUM(B402:B409,F383:F389)</f>
        <v>10</v>
      </c>
      <c r="C401" s="7">
        <f>SUM(C402:C409,G383:G389)</f>
        <v>9</v>
      </c>
      <c r="D401" s="9">
        <f t="shared" si="12"/>
        <v>-9.999999999999998</v>
      </c>
      <c r="E401" s="7" t="s">
        <v>602</v>
      </c>
      <c r="F401" s="7">
        <v>292</v>
      </c>
      <c r="G401" s="7"/>
      <c r="H401" s="9">
        <f t="shared" si="13"/>
        <v>-100</v>
      </c>
    </row>
    <row r="402" spans="1:8" ht="19.5" customHeight="1">
      <c r="A402" s="7" t="s">
        <v>8</v>
      </c>
      <c r="B402" s="7"/>
      <c r="C402" s="7"/>
      <c r="D402" s="9" t="e">
        <f t="shared" si="12"/>
        <v>#DIV/0!</v>
      </c>
      <c r="E402" s="7" t="s">
        <v>603</v>
      </c>
      <c r="F402" s="7">
        <v>914</v>
      </c>
      <c r="G402" s="7">
        <v>3896</v>
      </c>
      <c r="H402" s="9">
        <f t="shared" si="13"/>
        <v>326.2582056892779</v>
      </c>
    </row>
    <row r="403" spans="1:8" ht="19.5" customHeight="1">
      <c r="A403" s="7" t="s">
        <v>10</v>
      </c>
      <c r="B403" s="7"/>
      <c r="C403" s="7"/>
      <c r="D403" s="9" t="e">
        <f t="shared" si="12"/>
        <v>#DIV/0!</v>
      </c>
      <c r="E403" s="7" t="s">
        <v>604</v>
      </c>
      <c r="F403" s="7">
        <v>113</v>
      </c>
      <c r="G403" s="7">
        <v>121</v>
      </c>
      <c r="H403" s="9">
        <f t="shared" si="13"/>
        <v>7.079646017699126</v>
      </c>
    </row>
    <row r="404" spans="1:8" ht="19.5" customHeight="1">
      <c r="A404" s="7" t="s">
        <v>12</v>
      </c>
      <c r="B404" s="7"/>
      <c r="C404" s="7"/>
      <c r="D404" s="9" t="e">
        <f t="shared" si="12"/>
        <v>#DIV/0!</v>
      </c>
      <c r="E404" s="7" t="s">
        <v>605</v>
      </c>
      <c r="F404" s="7">
        <v>402</v>
      </c>
      <c r="G404" s="7">
        <v>439</v>
      </c>
      <c r="H404" s="9">
        <f t="shared" si="13"/>
        <v>9.203980099502495</v>
      </c>
    </row>
    <row r="405" spans="1:8" ht="19.5" customHeight="1">
      <c r="A405" s="7" t="s">
        <v>606</v>
      </c>
      <c r="B405" s="7"/>
      <c r="C405" s="7"/>
      <c r="D405" s="9" t="e">
        <f t="shared" si="12"/>
        <v>#DIV/0!</v>
      </c>
      <c r="E405" s="7" t="s">
        <v>607</v>
      </c>
      <c r="F405" s="7">
        <v>236</v>
      </c>
      <c r="G405" s="7">
        <v>226</v>
      </c>
      <c r="H405" s="9">
        <f t="shared" si="13"/>
        <v>-4.23728813559322</v>
      </c>
    </row>
    <row r="406" spans="1:8" ht="19.5" customHeight="1">
      <c r="A406" s="7" t="s">
        <v>608</v>
      </c>
      <c r="B406" s="7"/>
      <c r="C406" s="7"/>
      <c r="D406" s="9" t="e">
        <f t="shared" si="12"/>
        <v>#DIV/0!</v>
      </c>
      <c r="E406" s="7" t="s">
        <v>609</v>
      </c>
      <c r="F406" s="7"/>
      <c r="G406" s="7"/>
      <c r="H406" s="9" t="e">
        <f t="shared" si="13"/>
        <v>#DIV/0!</v>
      </c>
    </row>
    <row r="407" spans="1:8" ht="19.5" customHeight="1">
      <c r="A407" s="7" t="s">
        <v>610</v>
      </c>
      <c r="B407" s="7"/>
      <c r="C407" s="7"/>
      <c r="D407" s="9" t="e">
        <f t="shared" si="12"/>
        <v>#DIV/0!</v>
      </c>
      <c r="E407" s="7" t="s">
        <v>611</v>
      </c>
      <c r="F407" s="7">
        <v>10</v>
      </c>
      <c r="G407" s="7">
        <v>62</v>
      </c>
      <c r="H407" s="9">
        <f t="shared" si="13"/>
        <v>520</v>
      </c>
    </row>
    <row r="408" spans="1:8" ht="19.5" customHeight="1">
      <c r="A408" s="7" t="s">
        <v>612</v>
      </c>
      <c r="B408" s="7"/>
      <c r="C408" s="7"/>
      <c r="D408" s="9" t="e">
        <f t="shared" si="12"/>
        <v>#DIV/0!</v>
      </c>
      <c r="E408" s="7" t="s">
        <v>613</v>
      </c>
      <c r="F408" s="7"/>
      <c r="G408" s="7"/>
      <c r="H408" s="9" t="e">
        <f t="shared" si="13"/>
        <v>#DIV/0!</v>
      </c>
    </row>
    <row r="409" spans="1:8" ht="19.5" customHeight="1">
      <c r="A409" s="7" t="s">
        <v>614</v>
      </c>
      <c r="B409" s="7"/>
      <c r="C409" s="7"/>
      <c r="D409" s="9" t="e">
        <f t="shared" si="12"/>
        <v>#DIV/0!</v>
      </c>
      <c r="E409" s="1" t="s">
        <v>615</v>
      </c>
      <c r="F409" s="1">
        <v>3699</v>
      </c>
      <c r="G409" s="1">
        <v>1249</v>
      </c>
      <c r="H409" s="20">
        <f t="shared" si="13"/>
        <v>-66.23411732900783</v>
      </c>
    </row>
    <row r="410" spans="1:8" ht="19.5" customHeight="1">
      <c r="A410" s="7" t="s">
        <v>616</v>
      </c>
      <c r="B410" s="7">
        <v>2141</v>
      </c>
      <c r="C410" s="7">
        <v>1332</v>
      </c>
      <c r="D410" s="9">
        <f t="shared" si="12"/>
        <v>-37.78608127043438</v>
      </c>
      <c r="E410" s="7" t="s">
        <v>617</v>
      </c>
      <c r="F410" s="7">
        <v>20</v>
      </c>
      <c r="G410" s="7">
        <v>397</v>
      </c>
      <c r="H410" s="9">
        <f t="shared" si="13"/>
        <v>1885.0000000000002</v>
      </c>
    </row>
    <row r="411" spans="1:8" ht="19.5" customHeight="1">
      <c r="A411" s="7" t="s">
        <v>618</v>
      </c>
      <c r="B411" s="7">
        <f>SUM(B412:B413)</f>
        <v>16894</v>
      </c>
      <c r="C411" s="7">
        <f>SUM(C412:C413)</f>
        <v>9986</v>
      </c>
      <c r="D411" s="9">
        <f t="shared" si="12"/>
        <v>-40.890256895939395</v>
      </c>
      <c r="E411" s="7" t="s">
        <v>619</v>
      </c>
      <c r="F411" s="7"/>
      <c r="G411" s="7"/>
      <c r="H411" s="9" t="e">
        <f t="shared" si="13"/>
        <v>#DIV/0!</v>
      </c>
    </row>
    <row r="412" spans="1:8" ht="19.5" customHeight="1">
      <c r="A412" s="7" t="s">
        <v>620</v>
      </c>
      <c r="B412" s="7"/>
      <c r="C412" s="7"/>
      <c r="D412" s="9" t="e">
        <f t="shared" si="12"/>
        <v>#DIV/0!</v>
      </c>
      <c r="E412" s="7" t="s">
        <v>621</v>
      </c>
      <c r="F412" s="7"/>
      <c r="G412" s="7"/>
      <c r="H412" s="9" t="e">
        <f t="shared" si="13"/>
        <v>#DIV/0!</v>
      </c>
    </row>
    <row r="413" spans="1:8" ht="19.5" customHeight="1">
      <c r="A413" s="1" t="s">
        <v>622</v>
      </c>
      <c r="B413" s="1">
        <v>16894</v>
      </c>
      <c r="C413" s="1">
        <v>9986</v>
      </c>
      <c r="D413" s="9">
        <f t="shared" si="12"/>
        <v>-40.890256895939395</v>
      </c>
      <c r="E413" s="7" t="s">
        <v>1088</v>
      </c>
      <c r="F413" s="7">
        <v>16</v>
      </c>
      <c r="G413" s="7">
        <v>18</v>
      </c>
      <c r="H413" s="9">
        <f t="shared" si="13"/>
        <v>12.5</v>
      </c>
    </row>
    <row r="414" spans="1:8" ht="19.5" customHeight="1">
      <c r="A414" s="7" t="s">
        <v>624</v>
      </c>
      <c r="B414" s="7">
        <v>7911</v>
      </c>
      <c r="C414" s="7">
        <v>8125</v>
      </c>
      <c r="D414" s="9">
        <f t="shared" si="12"/>
        <v>2.7050941726709743</v>
      </c>
      <c r="E414" s="7" t="s">
        <v>625</v>
      </c>
      <c r="F414" s="7"/>
      <c r="G414" s="7"/>
      <c r="H414" s="9" t="e">
        <f t="shared" si="13"/>
        <v>#DIV/0!</v>
      </c>
    </row>
    <row r="415" spans="1:8" ht="19.5" customHeight="1">
      <c r="A415" s="7" t="s">
        <v>626</v>
      </c>
      <c r="B415" s="7">
        <v>0</v>
      </c>
      <c r="C415" s="7">
        <v>0</v>
      </c>
      <c r="D415" s="9" t="e">
        <f t="shared" si="12"/>
        <v>#DIV/0!</v>
      </c>
      <c r="E415" s="7" t="s">
        <v>627</v>
      </c>
      <c r="F415" s="7"/>
      <c r="G415" s="7"/>
      <c r="H415" s="9" t="e">
        <f t="shared" si="13"/>
        <v>#DIV/0!</v>
      </c>
    </row>
    <row r="416" spans="1:8" ht="19.5" customHeight="1">
      <c r="A416" s="7" t="s">
        <v>1089</v>
      </c>
      <c r="B416" s="7">
        <v>1000</v>
      </c>
      <c r="C416" s="7">
        <v>500</v>
      </c>
      <c r="D416" s="9">
        <f t="shared" si="12"/>
        <v>-50</v>
      </c>
      <c r="E416" s="7" t="s">
        <v>629</v>
      </c>
      <c r="F416" s="7"/>
      <c r="G416" s="7"/>
      <c r="H416" s="9" t="e">
        <f t="shared" si="13"/>
        <v>#DIV/0!</v>
      </c>
    </row>
    <row r="417" spans="1:8" ht="19.5" customHeight="1">
      <c r="A417" s="1" t="s">
        <v>1090</v>
      </c>
      <c r="B417" s="1">
        <f>SUM(B418,F420,B449,F449,F460,B471,B477,B484,B488,F465)</f>
        <v>9606</v>
      </c>
      <c r="C417" s="1">
        <f>SUM(C418,G420,C449,G449,G460,C471,C477,C484,C488,G465)</f>
        <v>19240</v>
      </c>
      <c r="D417" s="20">
        <f t="shared" si="12"/>
        <v>100.29148448886112</v>
      </c>
      <c r="E417" s="7" t="s">
        <v>631</v>
      </c>
      <c r="F417" s="7"/>
      <c r="G417" s="7"/>
      <c r="H417" s="9" t="e">
        <f t="shared" si="13"/>
        <v>#DIV/0!</v>
      </c>
    </row>
    <row r="418" spans="1:8" ht="19.5" customHeight="1">
      <c r="A418" s="7" t="s">
        <v>632</v>
      </c>
      <c r="B418" s="7">
        <f>SUM(B419:B436,F410:F419)</f>
        <v>4066</v>
      </c>
      <c r="C418" s="7">
        <f>SUM(C419:C436,G410:G419)</f>
        <v>4889</v>
      </c>
      <c r="D418" s="9">
        <f t="shared" si="12"/>
        <v>20.24102311854403</v>
      </c>
      <c r="E418" s="7" t="s">
        <v>633</v>
      </c>
      <c r="F418" s="7"/>
      <c r="G418" s="7"/>
      <c r="H418" s="9" t="e">
        <f t="shared" si="13"/>
        <v>#DIV/0!</v>
      </c>
    </row>
    <row r="419" spans="1:8" ht="19.5" customHeight="1">
      <c r="A419" s="7" t="s">
        <v>598</v>
      </c>
      <c r="B419" s="7">
        <v>946</v>
      </c>
      <c r="C419" s="7">
        <v>1011</v>
      </c>
      <c r="D419" s="9">
        <f t="shared" si="12"/>
        <v>6.871035940803383</v>
      </c>
      <c r="E419" s="7" t="s">
        <v>634</v>
      </c>
      <c r="F419" s="7">
        <v>74</v>
      </c>
      <c r="G419" s="7">
        <v>73</v>
      </c>
      <c r="H419" s="9">
        <f t="shared" si="13"/>
        <v>-1.3513513513513487</v>
      </c>
    </row>
    <row r="420" spans="1:8" ht="19.5" customHeight="1">
      <c r="A420" s="7" t="s">
        <v>600</v>
      </c>
      <c r="B420" s="7">
        <v>250</v>
      </c>
      <c r="C420" s="7">
        <v>579</v>
      </c>
      <c r="D420" s="9">
        <f t="shared" si="12"/>
        <v>131.6</v>
      </c>
      <c r="E420" s="7" t="s">
        <v>635</v>
      </c>
      <c r="F420" s="7">
        <f>SUM(F421:F436,B437:B448)</f>
        <v>633</v>
      </c>
      <c r="G420" s="7">
        <f>SUM(G421:G436,C437:C448)</f>
        <v>771</v>
      </c>
      <c r="H420" s="9">
        <f t="shared" si="13"/>
        <v>21.800947867298582</v>
      </c>
    </row>
    <row r="421" spans="1:8" ht="19.5" customHeight="1">
      <c r="A421" s="7" t="s">
        <v>602</v>
      </c>
      <c r="B421" s="7"/>
      <c r="C421" s="7"/>
      <c r="D421" s="9" t="e">
        <f t="shared" si="12"/>
        <v>#DIV/0!</v>
      </c>
      <c r="E421" s="7" t="s">
        <v>598</v>
      </c>
      <c r="F421" s="7">
        <v>142</v>
      </c>
      <c r="G421" s="7">
        <v>152</v>
      </c>
      <c r="H421" s="9">
        <f t="shared" si="13"/>
        <v>7.042253521126751</v>
      </c>
    </row>
    <row r="422" spans="1:8" ht="19.5" customHeight="1">
      <c r="A422" s="7" t="s">
        <v>636</v>
      </c>
      <c r="B422" s="7">
        <v>854</v>
      </c>
      <c r="C422" s="7">
        <v>933</v>
      </c>
      <c r="D422" s="9">
        <f t="shared" si="12"/>
        <v>9.250585480093676</v>
      </c>
      <c r="E422" s="7" t="s">
        <v>600</v>
      </c>
      <c r="F422" s="7">
        <v>32</v>
      </c>
      <c r="G422" s="7">
        <v>44</v>
      </c>
      <c r="H422" s="9">
        <f t="shared" si="13"/>
        <v>37.5</v>
      </c>
    </row>
    <row r="423" spans="1:8" ht="19.5" customHeight="1">
      <c r="A423" s="7" t="s">
        <v>637</v>
      </c>
      <c r="B423" s="7"/>
      <c r="C423" s="7"/>
      <c r="D423" s="9" t="e">
        <f t="shared" si="12"/>
        <v>#DIV/0!</v>
      </c>
      <c r="E423" s="7" t="s">
        <v>602</v>
      </c>
      <c r="F423" s="7"/>
      <c r="G423" s="7"/>
      <c r="H423" s="9" t="e">
        <f t="shared" si="13"/>
        <v>#DIV/0!</v>
      </c>
    </row>
    <row r="424" spans="1:8" ht="19.5" customHeight="1">
      <c r="A424" s="7" t="s">
        <v>1091</v>
      </c>
      <c r="B424" s="7">
        <v>114</v>
      </c>
      <c r="C424" s="7">
        <v>243</v>
      </c>
      <c r="D424" s="9">
        <f t="shared" si="12"/>
        <v>113.15789473684212</v>
      </c>
      <c r="E424" s="7" t="s">
        <v>639</v>
      </c>
      <c r="F424" s="7"/>
      <c r="G424" s="7"/>
      <c r="H424" s="9" t="e">
        <f t="shared" si="13"/>
        <v>#DIV/0!</v>
      </c>
    </row>
    <row r="425" spans="1:8" ht="19.5" customHeight="1">
      <c r="A425" s="7" t="s">
        <v>640</v>
      </c>
      <c r="B425" s="7">
        <v>8</v>
      </c>
      <c r="C425" s="7">
        <v>8</v>
      </c>
      <c r="D425" s="9">
        <f t="shared" si="12"/>
        <v>0</v>
      </c>
      <c r="E425" s="7" t="s">
        <v>641</v>
      </c>
      <c r="F425" s="7">
        <v>100</v>
      </c>
      <c r="G425" s="7">
        <v>98</v>
      </c>
      <c r="H425" s="9">
        <f t="shared" si="13"/>
        <v>-2.0000000000000018</v>
      </c>
    </row>
    <row r="426" spans="1:8" ht="19.5" customHeight="1">
      <c r="A426" s="7" t="s">
        <v>642</v>
      </c>
      <c r="B426" s="7">
        <v>243</v>
      </c>
      <c r="C426" s="7">
        <v>85</v>
      </c>
      <c r="D426" s="9">
        <f t="shared" si="12"/>
        <v>-65.02057613168724</v>
      </c>
      <c r="E426" s="7" t="s">
        <v>643</v>
      </c>
      <c r="F426" s="7">
        <v>75</v>
      </c>
      <c r="G426" s="7">
        <v>86</v>
      </c>
      <c r="H426" s="9">
        <f t="shared" si="13"/>
        <v>14.666666666666671</v>
      </c>
    </row>
    <row r="427" spans="1:8" ht="19.5" customHeight="1">
      <c r="A427" s="7" t="s">
        <v>644</v>
      </c>
      <c r="B427" s="7">
        <v>28</v>
      </c>
      <c r="C427" s="7">
        <v>29</v>
      </c>
      <c r="D427" s="9">
        <f t="shared" si="12"/>
        <v>3.571428571428581</v>
      </c>
      <c r="E427" s="7" t="s">
        <v>645</v>
      </c>
      <c r="F427" s="7"/>
      <c r="G427" s="7">
        <v>44</v>
      </c>
      <c r="H427" s="9" t="e">
        <f t="shared" si="13"/>
        <v>#DIV/0!</v>
      </c>
    </row>
    <row r="428" spans="1:8" ht="19.5" customHeight="1">
      <c r="A428" s="7" t="s">
        <v>646</v>
      </c>
      <c r="B428" s="7">
        <v>13</v>
      </c>
      <c r="C428" s="7">
        <v>13</v>
      </c>
      <c r="D428" s="9">
        <f t="shared" si="12"/>
        <v>0</v>
      </c>
      <c r="E428" s="7" t="s">
        <v>647</v>
      </c>
      <c r="F428" s="7"/>
      <c r="G428" s="7"/>
      <c r="H428" s="9" t="e">
        <f t="shared" si="13"/>
        <v>#DIV/0!</v>
      </c>
    </row>
    <row r="429" spans="1:8" ht="19.5" customHeight="1">
      <c r="A429" s="7" t="s">
        <v>648</v>
      </c>
      <c r="B429" s="7"/>
      <c r="C429" s="7"/>
      <c r="D429" s="9" t="e">
        <f t="shared" si="12"/>
        <v>#DIV/0!</v>
      </c>
      <c r="E429" s="7" t="s">
        <v>649</v>
      </c>
      <c r="F429" s="7"/>
      <c r="G429" s="7"/>
      <c r="H429" s="9" t="e">
        <f t="shared" si="13"/>
        <v>#DIV/0!</v>
      </c>
    </row>
    <row r="430" spans="1:8" ht="19.5" customHeight="1">
      <c r="A430" s="7" t="s">
        <v>650</v>
      </c>
      <c r="B430" s="7"/>
      <c r="C430" s="7"/>
      <c r="D430" s="9" t="e">
        <f t="shared" si="12"/>
        <v>#DIV/0!</v>
      </c>
      <c r="E430" s="7" t="s">
        <v>651</v>
      </c>
      <c r="F430" s="7"/>
      <c r="G430" s="7"/>
      <c r="H430" s="9" t="e">
        <f t="shared" si="13"/>
        <v>#DIV/0!</v>
      </c>
    </row>
    <row r="431" spans="1:8" ht="19.5" customHeight="1">
      <c r="A431" s="7" t="s">
        <v>1092</v>
      </c>
      <c r="B431" s="7"/>
      <c r="C431" s="7"/>
      <c r="D431" s="9" t="e">
        <f t="shared" si="12"/>
        <v>#DIV/0!</v>
      </c>
      <c r="E431" s="7" t="s">
        <v>653</v>
      </c>
      <c r="F431" s="7">
        <v>3</v>
      </c>
      <c r="G431" s="7">
        <v>3</v>
      </c>
      <c r="H431" s="9">
        <f t="shared" si="13"/>
        <v>0</v>
      </c>
    </row>
    <row r="432" spans="1:8" ht="19.5" customHeight="1">
      <c r="A432" s="7" t="s">
        <v>654</v>
      </c>
      <c r="B432" s="7"/>
      <c r="C432" s="7"/>
      <c r="D432" s="9" t="e">
        <f t="shared" si="12"/>
        <v>#DIV/0!</v>
      </c>
      <c r="E432" s="7" t="s">
        <v>655</v>
      </c>
      <c r="F432" s="7">
        <v>35</v>
      </c>
      <c r="G432" s="7">
        <v>38</v>
      </c>
      <c r="H432" s="9">
        <f t="shared" si="13"/>
        <v>8.571428571428562</v>
      </c>
    </row>
    <row r="433" spans="1:8" ht="19.5" customHeight="1">
      <c r="A433" s="7" t="s">
        <v>656</v>
      </c>
      <c r="B433" s="7"/>
      <c r="C433" s="7"/>
      <c r="D433" s="9" t="e">
        <f t="shared" si="12"/>
        <v>#DIV/0!</v>
      </c>
      <c r="E433" s="7" t="s">
        <v>657</v>
      </c>
      <c r="F433" s="7">
        <v>145</v>
      </c>
      <c r="G433" s="7">
        <v>155</v>
      </c>
      <c r="H433" s="9">
        <f t="shared" si="13"/>
        <v>6.896551724137923</v>
      </c>
    </row>
    <row r="434" spans="1:8" ht="19.5" customHeight="1">
      <c r="A434" s="7" t="s">
        <v>658</v>
      </c>
      <c r="B434" s="7"/>
      <c r="C434" s="7"/>
      <c r="D434" s="9" t="e">
        <f t="shared" si="12"/>
        <v>#DIV/0!</v>
      </c>
      <c r="E434" s="7" t="s">
        <v>659</v>
      </c>
      <c r="F434" s="7"/>
      <c r="G434" s="7">
        <v>32</v>
      </c>
      <c r="H434" s="9" t="e">
        <f t="shared" si="13"/>
        <v>#DIV/0!</v>
      </c>
    </row>
    <row r="435" spans="1:8" ht="19.5" customHeight="1">
      <c r="A435" s="7" t="s">
        <v>660</v>
      </c>
      <c r="B435" s="7">
        <v>1500</v>
      </c>
      <c r="C435" s="7">
        <v>1500</v>
      </c>
      <c r="D435" s="9">
        <f t="shared" si="12"/>
        <v>0</v>
      </c>
      <c r="E435" s="7" t="s">
        <v>661</v>
      </c>
      <c r="F435" s="7"/>
      <c r="G435" s="7"/>
      <c r="H435" s="9" t="e">
        <f t="shared" si="13"/>
        <v>#DIV/0!</v>
      </c>
    </row>
    <row r="436" spans="1:8" ht="19.5" customHeight="1">
      <c r="A436" s="7" t="s">
        <v>662</v>
      </c>
      <c r="B436" s="7"/>
      <c r="C436" s="7"/>
      <c r="D436" s="9" t="e">
        <f t="shared" si="12"/>
        <v>#DIV/0!</v>
      </c>
      <c r="E436" s="7" t="s">
        <v>663</v>
      </c>
      <c r="F436" s="7"/>
      <c r="G436" s="7"/>
      <c r="H436" s="9" t="e">
        <f t="shared" si="13"/>
        <v>#DIV/0!</v>
      </c>
    </row>
    <row r="437" spans="1:8" ht="19.5" customHeight="1">
      <c r="A437" s="7" t="s">
        <v>664</v>
      </c>
      <c r="B437" s="7">
        <v>42</v>
      </c>
      <c r="C437" s="7">
        <v>55</v>
      </c>
      <c r="D437" s="9">
        <f t="shared" si="12"/>
        <v>30.952380952380953</v>
      </c>
      <c r="E437" s="7" t="s">
        <v>665</v>
      </c>
      <c r="F437" s="7">
        <v>80</v>
      </c>
      <c r="G437" s="7">
        <v>282</v>
      </c>
      <c r="H437" s="9">
        <f t="shared" si="13"/>
        <v>252.5</v>
      </c>
    </row>
    <row r="438" spans="1:8" ht="19.5" customHeight="1">
      <c r="A438" s="7" t="s">
        <v>666</v>
      </c>
      <c r="B438" s="7"/>
      <c r="C438" s="7"/>
      <c r="D438" s="9" t="e">
        <f t="shared" si="12"/>
        <v>#DIV/0!</v>
      </c>
      <c r="E438" s="7" t="s">
        <v>667</v>
      </c>
      <c r="F438" s="7">
        <v>17</v>
      </c>
      <c r="G438" s="7">
        <v>150</v>
      </c>
      <c r="H438" s="9">
        <f t="shared" si="13"/>
        <v>782.3529411764706</v>
      </c>
    </row>
    <row r="439" spans="1:8" ht="19.5" customHeight="1">
      <c r="A439" s="7" t="s">
        <v>668</v>
      </c>
      <c r="B439" s="7"/>
      <c r="C439" s="7"/>
      <c r="D439" s="9" t="e">
        <f t="shared" si="12"/>
        <v>#DIV/0!</v>
      </c>
      <c r="E439" s="7" t="s">
        <v>1093</v>
      </c>
      <c r="F439" s="7">
        <v>10</v>
      </c>
      <c r="G439" s="7">
        <v>32</v>
      </c>
      <c r="H439" s="9">
        <f t="shared" si="13"/>
        <v>220.00000000000003</v>
      </c>
    </row>
    <row r="440" spans="1:8" ht="19.5" customHeight="1">
      <c r="A440" s="7" t="s">
        <v>670</v>
      </c>
      <c r="B440" s="7"/>
      <c r="C440" s="7"/>
      <c r="D440" s="9" t="e">
        <f t="shared" si="12"/>
        <v>#DIV/0!</v>
      </c>
      <c r="E440" s="7" t="s">
        <v>671</v>
      </c>
      <c r="F440" s="7"/>
      <c r="G440" s="7"/>
      <c r="H440" s="9" t="e">
        <f t="shared" si="13"/>
        <v>#DIV/0!</v>
      </c>
    </row>
    <row r="441" spans="1:8" ht="19.5" customHeight="1">
      <c r="A441" s="7" t="s">
        <v>672</v>
      </c>
      <c r="B441" s="7"/>
      <c r="C441" s="7"/>
      <c r="D441" s="9" t="e">
        <f t="shared" si="12"/>
        <v>#DIV/0!</v>
      </c>
      <c r="E441" s="7" t="s">
        <v>673</v>
      </c>
      <c r="F441" s="7"/>
      <c r="G441" s="7"/>
      <c r="H441" s="9" t="e">
        <f t="shared" si="13"/>
        <v>#DIV/0!</v>
      </c>
    </row>
    <row r="442" spans="1:8" ht="19.5" customHeight="1">
      <c r="A442" s="7" t="s">
        <v>674</v>
      </c>
      <c r="B442" s="7"/>
      <c r="C442" s="7"/>
      <c r="D442" s="9" t="e">
        <f t="shared" si="12"/>
        <v>#DIV/0!</v>
      </c>
      <c r="E442" s="7" t="s">
        <v>675</v>
      </c>
      <c r="F442" s="7"/>
      <c r="G442" s="7">
        <v>10</v>
      </c>
      <c r="H442" s="9" t="e">
        <f t="shared" si="13"/>
        <v>#DIV/0!</v>
      </c>
    </row>
    <row r="443" spans="1:8" ht="19.5" customHeight="1">
      <c r="A443" s="7" t="s">
        <v>676</v>
      </c>
      <c r="B443" s="7"/>
      <c r="C443" s="7"/>
      <c r="D443" s="9" t="e">
        <f t="shared" si="12"/>
        <v>#DIV/0!</v>
      </c>
      <c r="E443" s="7" t="s">
        <v>677</v>
      </c>
      <c r="F443" s="7">
        <v>380</v>
      </c>
      <c r="G443" s="7">
        <v>242</v>
      </c>
      <c r="H443" s="9">
        <f t="shared" si="13"/>
        <v>-36.31578947368421</v>
      </c>
    </row>
    <row r="444" spans="1:8" ht="19.5" customHeight="1">
      <c r="A444" s="7" t="s">
        <v>678</v>
      </c>
      <c r="B444" s="7"/>
      <c r="C444" s="7"/>
      <c r="D444" s="9" t="e">
        <f t="shared" si="12"/>
        <v>#DIV/0!</v>
      </c>
      <c r="E444" s="7" t="s">
        <v>679</v>
      </c>
      <c r="F444" s="7">
        <v>200</v>
      </c>
      <c r="G444" s="7">
        <v>130</v>
      </c>
      <c r="H444" s="9">
        <f t="shared" si="13"/>
        <v>-35</v>
      </c>
    </row>
    <row r="445" spans="1:8" ht="19.5" customHeight="1">
      <c r="A445" s="7" t="s">
        <v>680</v>
      </c>
      <c r="B445" s="7"/>
      <c r="C445" s="7"/>
      <c r="D445" s="9" t="e">
        <f t="shared" si="12"/>
        <v>#DIV/0!</v>
      </c>
      <c r="E445" s="7" t="s">
        <v>670</v>
      </c>
      <c r="F445" s="7"/>
      <c r="G445" s="7"/>
      <c r="H445" s="9" t="e">
        <f t="shared" si="13"/>
        <v>#DIV/0!</v>
      </c>
    </row>
    <row r="446" spans="1:8" ht="19.5" customHeight="1">
      <c r="A446" s="7" t="s">
        <v>681</v>
      </c>
      <c r="B446" s="7"/>
      <c r="C446" s="7"/>
      <c r="D446" s="9" t="e">
        <f t="shared" si="12"/>
        <v>#DIV/0!</v>
      </c>
      <c r="E446" s="7" t="s">
        <v>682</v>
      </c>
      <c r="F446" s="7"/>
      <c r="G446" s="7">
        <v>50</v>
      </c>
      <c r="H446" s="9" t="e">
        <f t="shared" si="13"/>
        <v>#DIV/0!</v>
      </c>
    </row>
    <row r="447" spans="1:8" ht="19.5" customHeight="1">
      <c r="A447" s="7" t="s">
        <v>1094</v>
      </c>
      <c r="B447" s="7">
        <v>59</v>
      </c>
      <c r="C447" s="7">
        <v>63</v>
      </c>
      <c r="D447" s="9">
        <f t="shared" si="12"/>
        <v>6.779661016949157</v>
      </c>
      <c r="E447" s="7" t="s">
        <v>684</v>
      </c>
      <c r="F447" s="7">
        <v>10</v>
      </c>
      <c r="G447" s="7">
        <v>606</v>
      </c>
      <c r="H447" s="9">
        <f t="shared" si="13"/>
        <v>5960</v>
      </c>
    </row>
    <row r="448" spans="1:8" ht="19.5" customHeight="1">
      <c r="A448" s="7" t="s">
        <v>685</v>
      </c>
      <c r="B448" s="7"/>
      <c r="C448" s="7">
        <v>1</v>
      </c>
      <c r="D448" s="9" t="e">
        <f t="shared" si="12"/>
        <v>#DIV/0!</v>
      </c>
      <c r="E448" s="7" t="s">
        <v>686</v>
      </c>
      <c r="F448" s="7"/>
      <c r="G448" s="7"/>
      <c r="H448" s="9" t="e">
        <f t="shared" si="13"/>
        <v>#DIV/0!</v>
      </c>
    </row>
    <row r="449" spans="1:8" ht="19.5" customHeight="1">
      <c r="A449" s="7" t="s">
        <v>687</v>
      </c>
      <c r="B449" s="7">
        <f>SUM(B450:B463,F437:F448)</f>
        <v>2388</v>
      </c>
      <c r="C449" s="7">
        <f>SUM(C450:C463,G437:G448)</f>
        <v>3975</v>
      </c>
      <c r="D449" s="9">
        <f t="shared" si="12"/>
        <v>66.4572864321608</v>
      </c>
      <c r="E449" s="7" t="s">
        <v>688</v>
      </c>
      <c r="F449" s="7">
        <f>SUM(F450:F459)</f>
        <v>30</v>
      </c>
      <c r="G449" s="7">
        <f>SUM(G450:G459)</f>
        <v>1026</v>
      </c>
      <c r="H449" s="9">
        <f t="shared" si="13"/>
        <v>3320.0000000000005</v>
      </c>
    </row>
    <row r="450" spans="1:8" ht="19.5" customHeight="1">
      <c r="A450" s="7" t="s">
        <v>598</v>
      </c>
      <c r="B450" s="7">
        <v>340</v>
      </c>
      <c r="C450" s="7">
        <v>335</v>
      </c>
      <c r="D450" s="9">
        <f t="shared" si="12"/>
        <v>-1.4705882352941124</v>
      </c>
      <c r="E450" s="7" t="s">
        <v>598</v>
      </c>
      <c r="F450" s="7">
        <v>30</v>
      </c>
      <c r="G450" s="7"/>
      <c r="H450" s="9">
        <f t="shared" si="13"/>
        <v>-100</v>
      </c>
    </row>
    <row r="451" spans="1:8" ht="19.5" customHeight="1">
      <c r="A451" s="7" t="s">
        <v>600</v>
      </c>
      <c r="B451" s="7">
        <v>46</v>
      </c>
      <c r="C451" s="7">
        <v>46</v>
      </c>
      <c r="D451" s="9">
        <f t="shared" si="12"/>
        <v>0</v>
      </c>
      <c r="E451" s="7" t="s">
        <v>600</v>
      </c>
      <c r="F451" s="7"/>
      <c r="G451" s="7">
        <v>26</v>
      </c>
      <c r="H451" s="9" t="e">
        <f t="shared" si="13"/>
        <v>#DIV/0!</v>
      </c>
    </row>
    <row r="452" spans="1:8" ht="19.5" customHeight="1">
      <c r="A452" s="7" t="s">
        <v>602</v>
      </c>
      <c r="B452" s="7"/>
      <c r="C452" s="7"/>
      <c r="D452" s="9" t="e">
        <f t="shared" si="12"/>
        <v>#DIV/0!</v>
      </c>
      <c r="E452" s="7" t="s">
        <v>602</v>
      </c>
      <c r="F452" s="7"/>
      <c r="G452" s="7"/>
      <c r="H452" s="9" t="e">
        <f t="shared" si="13"/>
        <v>#DIV/0!</v>
      </c>
    </row>
    <row r="453" spans="1:8" ht="19.5" customHeight="1">
      <c r="A453" s="7" t="s">
        <v>689</v>
      </c>
      <c r="B453" s="7">
        <v>56</v>
      </c>
      <c r="C453" s="7">
        <v>58</v>
      </c>
      <c r="D453" s="9">
        <f aca="true" t="shared" si="14" ref="D453:D516">(C453/B453-1)*100</f>
        <v>3.571428571428581</v>
      </c>
      <c r="E453" s="7" t="s">
        <v>690</v>
      </c>
      <c r="F453" s="7"/>
      <c r="G453" s="7"/>
      <c r="H453" s="9" t="e">
        <f aca="true" t="shared" si="15" ref="H453:H516">(G453/F453-1)*100</f>
        <v>#DIV/0!</v>
      </c>
    </row>
    <row r="454" spans="1:8" ht="19.5" customHeight="1">
      <c r="A454" s="7" t="s">
        <v>691</v>
      </c>
      <c r="B454" s="7"/>
      <c r="C454" s="7"/>
      <c r="D454" s="9" t="e">
        <f t="shared" si="14"/>
        <v>#DIV/0!</v>
      </c>
      <c r="E454" s="7" t="s">
        <v>692</v>
      </c>
      <c r="F454" s="7"/>
      <c r="G454" s="7"/>
      <c r="H454" s="9" t="e">
        <f t="shared" si="15"/>
        <v>#DIV/0!</v>
      </c>
    </row>
    <row r="455" spans="1:8" ht="19.5" customHeight="1">
      <c r="A455" s="7" t="s">
        <v>693</v>
      </c>
      <c r="B455" s="7"/>
      <c r="C455" s="7">
        <v>139</v>
      </c>
      <c r="D455" s="9" t="e">
        <f t="shared" si="14"/>
        <v>#DIV/0!</v>
      </c>
      <c r="E455" s="7" t="s">
        <v>694</v>
      </c>
      <c r="F455" s="7"/>
      <c r="G455" s="7"/>
      <c r="H455" s="9" t="e">
        <f t="shared" si="15"/>
        <v>#DIV/0!</v>
      </c>
    </row>
    <row r="456" spans="1:8" ht="19.5" customHeight="1">
      <c r="A456" s="7" t="s">
        <v>695</v>
      </c>
      <c r="B456" s="7"/>
      <c r="C456" s="7"/>
      <c r="D456" s="9" t="e">
        <f t="shared" si="14"/>
        <v>#DIV/0!</v>
      </c>
      <c r="E456" s="7" t="s">
        <v>696</v>
      </c>
      <c r="F456" s="7"/>
      <c r="G456" s="7"/>
      <c r="H456" s="9" t="e">
        <f t="shared" si="15"/>
        <v>#DIV/0!</v>
      </c>
    </row>
    <row r="457" spans="1:8" ht="19.5" customHeight="1">
      <c r="A457" s="7" t="s">
        <v>697</v>
      </c>
      <c r="B457" s="7"/>
      <c r="C457" s="7"/>
      <c r="D457" s="9" t="e">
        <f t="shared" si="14"/>
        <v>#DIV/0!</v>
      </c>
      <c r="E457" s="7" t="s">
        <v>1095</v>
      </c>
      <c r="F457" s="7"/>
      <c r="G457" s="7"/>
      <c r="H457" s="9" t="e">
        <f t="shared" si="15"/>
        <v>#DIV/0!</v>
      </c>
    </row>
    <row r="458" spans="1:8" ht="19.5" customHeight="1">
      <c r="A458" s="7" t="s">
        <v>699</v>
      </c>
      <c r="B458" s="7">
        <v>55</v>
      </c>
      <c r="C458" s="7">
        <v>59</v>
      </c>
      <c r="D458" s="9">
        <f t="shared" si="14"/>
        <v>7.272727272727275</v>
      </c>
      <c r="E458" s="7" t="s">
        <v>700</v>
      </c>
      <c r="F458" s="7"/>
      <c r="G458" s="7">
        <v>1000</v>
      </c>
      <c r="H458" s="9" t="e">
        <f t="shared" si="15"/>
        <v>#DIV/0!</v>
      </c>
    </row>
    <row r="459" spans="1:8" ht="19.5" customHeight="1">
      <c r="A459" s="7" t="s">
        <v>701</v>
      </c>
      <c r="B459" s="7">
        <v>51</v>
      </c>
      <c r="C459" s="7">
        <v>53</v>
      </c>
      <c r="D459" s="9">
        <f t="shared" si="14"/>
        <v>3.9215686274509887</v>
      </c>
      <c r="E459" s="7" t="s">
        <v>702</v>
      </c>
      <c r="F459" s="7"/>
      <c r="G459" s="7"/>
      <c r="H459" s="9" t="e">
        <f t="shared" si="15"/>
        <v>#DIV/0!</v>
      </c>
    </row>
    <row r="460" spans="1:8" ht="19.5" customHeight="1">
      <c r="A460" s="7" t="s">
        <v>703</v>
      </c>
      <c r="B460" s="7">
        <v>1124</v>
      </c>
      <c r="C460" s="7">
        <v>1743</v>
      </c>
      <c r="D460" s="9">
        <f t="shared" si="14"/>
        <v>55.071174377224196</v>
      </c>
      <c r="E460" s="7" t="s">
        <v>704</v>
      </c>
      <c r="F460" s="7">
        <f>SUM(F461:F463,B464:B470)</f>
        <v>546</v>
      </c>
      <c r="G460" s="7">
        <f>SUM(G461:G463,C464:C470)</f>
        <v>116</v>
      </c>
      <c r="H460" s="9">
        <f t="shared" si="15"/>
        <v>-78.75457875457876</v>
      </c>
    </row>
    <row r="461" spans="1:8" ht="19.5" customHeight="1">
      <c r="A461" s="7" t="s">
        <v>705</v>
      </c>
      <c r="B461" s="7"/>
      <c r="C461" s="7"/>
      <c r="D461" s="9" t="e">
        <f t="shared" si="14"/>
        <v>#DIV/0!</v>
      </c>
      <c r="E461" s="7" t="s">
        <v>598</v>
      </c>
      <c r="F461" s="7">
        <v>20</v>
      </c>
      <c r="G461" s="7"/>
      <c r="H461" s="9">
        <f t="shared" si="15"/>
        <v>-100</v>
      </c>
    </row>
    <row r="462" spans="1:8" ht="19.5" customHeight="1">
      <c r="A462" s="7" t="s">
        <v>706</v>
      </c>
      <c r="B462" s="7">
        <v>2</v>
      </c>
      <c r="C462" s="7">
        <v>2</v>
      </c>
      <c r="D462" s="9">
        <f t="shared" si="14"/>
        <v>0</v>
      </c>
      <c r="E462" s="7" t="s">
        <v>600</v>
      </c>
      <c r="F462" s="7"/>
      <c r="G462" s="7">
        <v>20</v>
      </c>
      <c r="H462" s="9" t="e">
        <f t="shared" si="15"/>
        <v>#DIV/0!</v>
      </c>
    </row>
    <row r="463" spans="1:8" ht="19.5" customHeight="1">
      <c r="A463" s="7" t="s">
        <v>707</v>
      </c>
      <c r="B463" s="7">
        <v>17</v>
      </c>
      <c r="C463" s="7">
        <v>38</v>
      </c>
      <c r="D463" s="9">
        <f t="shared" si="14"/>
        <v>123.52941176470588</v>
      </c>
      <c r="E463" s="7" t="s">
        <v>602</v>
      </c>
      <c r="F463" s="7"/>
      <c r="G463" s="7"/>
      <c r="H463" s="9" t="e">
        <f t="shared" si="15"/>
        <v>#DIV/0!</v>
      </c>
    </row>
    <row r="464" spans="1:8" ht="19.5" customHeight="1">
      <c r="A464" s="7" t="s">
        <v>708</v>
      </c>
      <c r="B464" s="7">
        <v>495</v>
      </c>
      <c r="C464" s="7">
        <v>58</v>
      </c>
      <c r="D464" s="9">
        <f t="shared" si="14"/>
        <v>-88.28282828282829</v>
      </c>
      <c r="E464" s="7" t="s">
        <v>1096</v>
      </c>
      <c r="F464" s="7"/>
      <c r="G464" s="7"/>
      <c r="H464" s="9" t="e">
        <f t="shared" si="15"/>
        <v>#DIV/0!</v>
      </c>
    </row>
    <row r="465" spans="1:8" ht="19.5" customHeight="1">
      <c r="A465" s="7" t="s">
        <v>710</v>
      </c>
      <c r="B465" s="7"/>
      <c r="C465" s="7"/>
      <c r="D465" s="9" t="e">
        <f t="shared" si="14"/>
        <v>#DIV/0!</v>
      </c>
      <c r="E465" s="7" t="s">
        <v>711</v>
      </c>
      <c r="F465" s="7">
        <f>SUM(F466:F467)</f>
        <v>1504</v>
      </c>
      <c r="G465" s="7">
        <f>SUM(G466:G467)</f>
        <v>8054</v>
      </c>
      <c r="H465" s="9">
        <f t="shared" si="15"/>
        <v>435.5053191489362</v>
      </c>
    </row>
    <row r="466" spans="1:8" ht="19.5" customHeight="1">
      <c r="A466" s="7" t="s">
        <v>712</v>
      </c>
      <c r="B466" s="7"/>
      <c r="C466" s="7"/>
      <c r="D466" s="9" t="e">
        <f t="shared" si="14"/>
        <v>#DIV/0!</v>
      </c>
      <c r="E466" s="7" t="s">
        <v>713</v>
      </c>
      <c r="F466" s="7"/>
      <c r="G466" s="7"/>
      <c r="H466" s="9" t="e">
        <f t="shared" si="15"/>
        <v>#DIV/0!</v>
      </c>
    </row>
    <row r="467" spans="1:8" ht="19.5" customHeight="1">
      <c r="A467" s="7" t="s">
        <v>714</v>
      </c>
      <c r="B467" s="7"/>
      <c r="C467" s="7"/>
      <c r="D467" s="9" t="e">
        <f t="shared" si="14"/>
        <v>#DIV/0!</v>
      </c>
      <c r="E467" s="7" t="s">
        <v>715</v>
      </c>
      <c r="F467" s="7">
        <v>1504</v>
      </c>
      <c r="G467" s="7">
        <v>8054</v>
      </c>
      <c r="H467" s="9">
        <f t="shared" si="15"/>
        <v>435.5053191489362</v>
      </c>
    </row>
    <row r="468" spans="1:8" ht="19.5" customHeight="1">
      <c r="A468" s="7" t="s">
        <v>716</v>
      </c>
      <c r="B468" s="7"/>
      <c r="C468" s="7"/>
      <c r="D468" s="9" t="e">
        <f t="shared" si="14"/>
        <v>#DIV/0!</v>
      </c>
      <c r="E468" s="18" t="s">
        <v>1097</v>
      </c>
      <c r="F468" s="18">
        <f>SUM(F469,B499,B509,F492,F497,F504,F509)</f>
        <v>12398</v>
      </c>
      <c r="G468" s="18">
        <f>SUM(G469,C499,C509,G492,G497,G504,G509)</f>
        <v>9855</v>
      </c>
      <c r="H468" s="19">
        <f t="shared" si="15"/>
        <v>-20.511372802064855</v>
      </c>
    </row>
    <row r="469" spans="1:8" ht="19.5" customHeight="1">
      <c r="A469" s="7" t="s">
        <v>718</v>
      </c>
      <c r="B469" s="7"/>
      <c r="C469" s="7"/>
      <c r="D469" s="9" t="e">
        <f t="shared" si="14"/>
        <v>#DIV/0!</v>
      </c>
      <c r="E469" s="7" t="s">
        <v>719</v>
      </c>
      <c r="F469" s="7">
        <f>SUM(F470:F490,B491:B498)</f>
        <v>9682</v>
      </c>
      <c r="G469" s="7">
        <f>SUM(G470:G490,C491:C498)</f>
        <v>9850</v>
      </c>
      <c r="H469" s="9">
        <f t="shared" si="15"/>
        <v>1.7351786820904769</v>
      </c>
    </row>
    <row r="470" spans="1:8" ht="19.5" customHeight="1">
      <c r="A470" s="7" t="s">
        <v>720</v>
      </c>
      <c r="B470" s="7">
        <v>31</v>
      </c>
      <c r="C470" s="7">
        <v>38</v>
      </c>
      <c r="D470" s="9">
        <f t="shared" si="14"/>
        <v>22.580645161290324</v>
      </c>
      <c r="E470" s="7" t="s">
        <v>598</v>
      </c>
      <c r="F470" s="7">
        <v>245</v>
      </c>
      <c r="G470" s="7">
        <v>252</v>
      </c>
      <c r="H470" s="9">
        <f t="shared" si="15"/>
        <v>2.857142857142847</v>
      </c>
    </row>
    <row r="471" spans="1:8" ht="19.5" customHeight="1">
      <c r="A471" s="7" t="s">
        <v>721</v>
      </c>
      <c r="B471" s="7">
        <f>SUM(B472:B476)</f>
        <v>349</v>
      </c>
      <c r="C471" s="7">
        <f>SUM(C472:C476)</f>
        <v>359</v>
      </c>
      <c r="D471" s="9">
        <f t="shared" si="14"/>
        <v>2.865329512893977</v>
      </c>
      <c r="E471" s="7" t="s">
        <v>600</v>
      </c>
      <c r="F471" s="7">
        <v>2601</v>
      </c>
      <c r="G471" s="7">
        <v>2618</v>
      </c>
      <c r="H471" s="9">
        <f t="shared" si="15"/>
        <v>0.6535947712418277</v>
      </c>
    </row>
    <row r="472" spans="1:8" ht="19.5" customHeight="1">
      <c r="A472" s="7" t="s">
        <v>722</v>
      </c>
      <c r="B472" s="7">
        <v>129</v>
      </c>
      <c r="C472" s="7">
        <v>139</v>
      </c>
      <c r="D472" s="9">
        <f t="shared" si="14"/>
        <v>7.751937984496116</v>
      </c>
      <c r="E472" s="7" t="s">
        <v>602</v>
      </c>
      <c r="F472" s="7"/>
      <c r="G472" s="7"/>
      <c r="H472" s="9" t="e">
        <f t="shared" si="15"/>
        <v>#DIV/0!</v>
      </c>
    </row>
    <row r="473" spans="1:8" ht="19.5" customHeight="1">
      <c r="A473" s="7" t="s">
        <v>723</v>
      </c>
      <c r="B473" s="7"/>
      <c r="C473" s="7"/>
      <c r="D473" s="9" t="e">
        <f t="shared" si="14"/>
        <v>#DIV/0!</v>
      </c>
      <c r="E473" s="7" t="s">
        <v>724</v>
      </c>
      <c r="F473" s="7"/>
      <c r="G473" s="7"/>
      <c r="H473" s="9" t="e">
        <f t="shared" si="15"/>
        <v>#DIV/0!</v>
      </c>
    </row>
    <row r="474" spans="1:8" ht="19.5" customHeight="1">
      <c r="A474" s="7" t="s">
        <v>725</v>
      </c>
      <c r="B474" s="7"/>
      <c r="C474" s="7"/>
      <c r="D474" s="9" t="e">
        <f t="shared" si="14"/>
        <v>#DIV/0!</v>
      </c>
      <c r="E474" s="7" t="s">
        <v>726</v>
      </c>
      <c r="F474" s="7"/>
      <c r="G474" s="7"/>
      <c r="H474" s="9" t="e">
        <f t="shared" si="15"/>
        <v>#DIV/0!</v>
      </c>
    </row>
    <row r="475" spans="1:8" ht="19.5" customHeight="1">
      <c r="A475" s="7" t="s">
        <v>727</v>
      </c>
      <c r="B475" s="7"/>
      <c r="C475" s="7"/>
      <c r="D475" s="9" t="e">
        <f t="shared" si="14"/>
        <v>#DIV/0!</v>
      </c>
      <c r="E475" s="7" t="s">
        <v>728</v>
      </c>
      <c r="F475" s="7">
        <v>6715</v>
      </c>
      <c r="G475" s="7">
        <v>6843</v>
      </c>
      <c r="H475" s="9">
        <f t="shared" si="15"/>
        <v>1.9061801935964295</v>
      </c>
    </row>
    <row r="476" spans="1:8" ht="19.5" customHeight="1">
      <c r="A476" s="7" t="s">
        <v>729</v>
      </c>
      <c r="B476" s="7">
        <v>220</v>
      </c>
      <c r="C476" s="7">
        <v>220</v>
      </c>
      <c r="D476" s="9">
        <f t="shared" si="14"/>
        <v>0</v>
      </c>
      <c r="E476" s="7" t="s">
        <v>730</v>
      </c>
      <c r="F476" s="7"/>
      <c r="G476" s="7"/>
      <c r="H476" s="9" t="e">
        <f t="shared" si="15"/>
        <v>#DIV/0!</v>
      </c>
    </row>
    <row r="477" spans="1:8" ht="19.5" customHeight="1">
      <c r="A477" s="7" t="s">
        <v>731</v>
      </c>
      <c r="B477" s="7">
        <f>SUM(B478:B483)</f>
        <v>90</v>
      </c>
      <c r="C477" s="7">
        <f>SUM(C478:C483)</f>
        <v>50</v>
      </c>
      <c r="D477" s="9">
        <f t="shared" si="14"/>
        <v>-44.44444444444444</v>
      </c>
      <c r="E477" s="7" t="s">
        <v>732</v>
      </c>
      <c r="F477" s="7">
        <v>27</v>
      </c>
      <c r="G477" s="7">
        <v>27</v>
      </c>
      <c r="H477" s="9">
        <f t="shared" si="15"/>
        <v>0</v>
      </c>
    </row>
    <row r="478" spans="1:8" ht="19.5" customHeight="1">
      <c r="A478" s="7" t="s">
        <v>733</v>
      </c>
      <c r="B478" s="7">
        <v>20</v>
      </c>
      <c r="C478" s="7">
        <v>50</v>
      </c>
      <c r="D478" s="9">
        <f t="shared" si="14"/>
        <v>150</v>
      </c>
      <c r="E478" s="7" t="s">
        <v>734</v>
      </c>
      <c r="F478" s="7"/>
      <c r="G478" s="7"/>
      <c r="H478" s="9" t="e">
        <f t="shared" si="15"/>
        <v>#DIV/0!</v>
      </c>
    </row>
    <row r="479" spans="1:8" ht="19.5" customHeight="1">
      <c r="A479" s="7" t="s">
        <v>1098</v>
      </c>
      <c r="B479" s="7"/>
      <c r="C479" s="7"/>
      <c r="D479" s="9" t="e">
        <f t="shared" si="14"/>
        <v>#DIV/0!</v>
      </c>
      <c r="E479" s="7" t="s">
        <v>736</v>
      </c>
      <c r="F479" s="7"/>
      <c r="G479" s="7"/>
      <c r="H479" s="9" t="e">
        <f t="shared" si="15"/>
        <v>#DIV/0!</v>
      </c>
    </row>
    <row r="480" spans="1:8" ht="19.5" customHeight="1">
      <c r="A480" s="7" t="s">
        <v>737</v>
      </c>
      <c r="B480" s="7"/>
      <c r="C480" s="7"/>
      <c r="D480" s="9" t="e">
        <f t="shared" si="14"/>
        <v>#DIV/0!</v>
      </c>
      <c r="E480" s="7" t="s">
        <v>738</v>
      </c>
      <c r="F480" s="7"/>
      <c r="G480" s="7"/>
      <c r="H480" s="9" t="e">
        <f t="shared" si="15"/>
        <v>#DIV/0!</v>
      </c>
    </row>
    <row r="481" spans="1:8" ht="19.5" customHeight="1">
      <c r="A481" s="7" t="s">
        <v>739</v>
      </c>
      <c r="B481" s="7"/>
      <c r="C481" s="7"/>
      <c r="D481" s="9" t="e">
        <f t="shared" si="14"/>
        <v>#DIV/0!</v>
      </c>
      <c r="E481" s="7" t="s">
        <v>740</v>
      </c>
      <c r="F481" s="7">
        <v>79</v>
      </c>
      <c r="G481" s="7">
        <v>95</v>
      </c>
      <c r="H481" s="9">
        <f t="shared" si="15"/>
        <v>20.253164556962023</v>
      </c>
    </row>
    <row r="482" spans="1:8" ht="19.5" customHeight="1">
      <c r="A482" s="7" t="s">
        <v>741</v>
      </c>
      <c r="B482" s="7"/>
      <c r="C482" s="7"/>
      <c r="D482" s="9" t="e">
        <f t="shared" si="14"/>
        <v>#DIV/0!</v>
      </c>
      <c r="E482" s="7" t="s">
        <v>742</v>
      </c>
      <c r="F482" s="7"/>
      <c r="G482" s="7"/>
      <c r="H482" s="9" t="e">
        <f t="shared" si="15"/>
        <v>#DIV/0!</v>
      </c>
    </row>
    <row r="483" spans="1:8" ht="19.5" customHeight="1">
      <c r="A483" s="7" t="s">
        <v>743</v>
      </c>
      <c r="B483" s="7">
        <v>70</v>
      </c>
      <c r="C483" s="7"/>
      <c r="D483" s="9">
        <f t="shared" si="14"/>
        <v>-100</v>
      </c>
      <c r="E483" s="7" t="s">
        <v>744</v>
      </c>
      <c r="F483" s="7"/>
      <c r="G483" s="7"/>
      <c r="H483" s="9" t="e">
        <f t="shared" si="15"/>
        <v>#DIV/0!</v>
      </c>
    </row>
    <row r="484" spans="1:8" ht="19.5" customHeight="1">
      <c r="A484" s="7" t="s">
        <v>1099</v>
      </c>
      <c r="B484" s="7">
        <f>SUM(B485:B487)</f>
        <v>0</v>
      </c>
      <c r="C484" s="7">
        <f>SUM(C485:C487)</f>
        <v>0</v>
      </c>
      <c r="D484" s="9" t="e">
        <f t="shared" si="14"/>
        <v>#DIV/0!</v>
      </c>
      <c r="E484" s="7" t="s">
        <v>746</v>
      </c>
      <c r="F484" s="7"/>
      <c r="G484" s="7"/>
      <c r="H484" s="9" t="e">
        <f t="shared" si="15"/>
        <v>#DIV/0!</v>
      </c>
    </row>
    <row r="485" spans="1:8" ht="19.5" customHeight="1">
      <c r="A485" s="7" t="s">
        <v>1100</v>
      </c>
      <c r="B485" s="7"/>
      <c r="C485" s="7"/>
      <c r="D485" s="9" t="e">
        <f t="shared" si="14"/>
        <v>#DIV/0!</v>
      </c>
      <c r="E485" s="7" t="s">
        <v>748</v>
      </c>
      <c r="F485" s="7"/>
      <c r="G485" s="7"/>
      <c r="H485" s="9" t="e">
        <f t="shared" si="15"/>
        <v>#DIV/0!</v>
      </c>
    </row>
    <row r="486" spans="1:8" ht="19.5" customHeight="1">
      <c r="A486" s="7" t="s">
        <v>1101</v>
      </c>
      <c r="B486" s="7"/>
      <c r="C486" s="7"/>
      <c r="D486" s="9" t="e">
        <f t="shared" si="14"/>
        <v>#DIV/0!</v>
      </c>
      <c r="E486" s="7" t="s">
        <v>750</v>
      </c>
      <c r="F486" s="7"/>
      <c r="G486" s="7"/>
      <c r="H486" s="9" t="e">
        <f t="shared" si="15"/>
        <v>#DIV/0!</v>
      </c>
    </row>
    <row r="487" spans="1:8" ht="19.5" customHeight="1">
      <c r="A487" s="7" t="s">
        <v>1102</v>
      </c>
      <c r="B487" s="7"/>
      <c r="C487" s="7"/>
      <c r="D487" s="9" t="e">
        <f t="shared" si="14"/>
        <v>#DIV/0!</v>
      </c>
      <c r="E487" s="7" t="s">
        <v>752</v>
      </c>
      <c r="F487" s="7"/>
      <c r="G487" s="7"/>
      <c r="H487" s="9" t="e">
        <f t="shared" si="15"/>
        <v>#DIV/0!</v>
      </c>
    </row>
    <row r="488" spans="1:8" ht="19.5" customHeight="1">
      <c r="A488" s="7" t="s">
        <v>1103</v>
      </c>
      <c r="B488" s="7">
        <f>SUM(B489:B490,F464)</f>
        <v>0</v>
      </c>
      <c r="C488" s="7">
        <f>SUM(C489:C490,G464)</f>
        <v>0</v>
      </c>
      <c r="D488" s="9" t="e">
        <f t="shared" si="14"/>
        <v>#DIV/0!</v>
      </c>
      <c r="E488" s="7" t="s">
        <v>754</v>
      </c>
      <c r="F488" s="7">
        <v>15</v>
      </c>
      <c r="G488" s="7"/>
      <c r="H488" s="9">
        <f t="shared" si="15"/>
        <v>-100</v>
      </c>
    </row>
    <row r="489" spans="1:8" ht="19.5" customHeight="1">
      <c r="A489" s="7" t="s">
        <v>1104</v>
      </c>
      <c r="B489" s="7"/>
      <c r="C489" s="7"/>
      <c r="D489" s="9" t="e">
        <f t="shared" si="14"/>
        <v>#DIV/0!</v>
      </c>
      <c r="E489" s="7" t="s">
        <v>756</v>
      </c>
      <c r="F489" s="7"/>
      <c r="G489" s="7"/>
      <c r="H489" s="9" t="e">
        <f t="shared" si="15"/>
        <v>#DIV/0!</v>
      </c>
    </row>
    <row r="490" spans="1:8" ht="19.5" customHeight="1">
      <c r="A490" s="7" t="s">
        <v>1105</v>
      </c>
      <c r="B490" s="7"/>
      <c r="C490" s="7"/>
      <c r="D490" s="9" t="e">
        <f t="shared" si="14"/>
        <v>#DIV/0!</v>
      </c>
      <c r="E490" s="7" t="s">
        <v>758</v>
      </c>
      <c r="F490" s="7"/>
      <c r="G490" s="7"/>
      <c r="H490" s="9" t="e">
        <f t="shared" si="15"/>
        <v>#DIV/0!</v>
      </c>
    </row>
    <row r="491" spans="1:8" ht="19.5" customHeight="1">
      <c r="A491" s="7" t="s">
        <v>759</v>
      </c>
      <c r="B491" s="7"/>
      <c r="C491" s="7"/>
      <c r="D491" s="9" t="e">
        <f t="shared" si="14"/>
        <v>#DIV/0!</v>
      </c>
      <c r="E491" s="7" t="s">
        <v>760</v>
      </c>
      <c r="F491" s="7"/>
      <c r="G491" s="7"/>
      <c r="H491" s="9" t="e">
        <f t="shared" si="15"/>
        <v>#DIV/0!</v>
      </c>
    </row>
    <row r="492" spans="1:8" ht="19.5" customHeight="1">
      <c r="A492" s="7" t="s">
        <v>761</v>
      </c>
      <c r="B492" s="7"/>
      <c r="C492" s="7"/>
      <c r="D492" s="9" t="e">
        <f t="shared" si="14"/>
        <v>#DIV/0!</v>
      </c>
      <c r="E492" s="7" t="s">
        <v>762</v>
      </c>
      <c r="F492" s="7">
        <f>SUM(F493:F496)</f>
        <v>0</v>
      </c>
      <c r="G492" s="7">
        <f>SUM(G493:G496)</f>
        <v>0</v>
      </c>
      <c r="H492" s="9" t="e">
        <f t="shared" si="15"/>
        <v>#DIV/0!</v>
      </c>
    </row>
    <row r="493" spans="1:8" ht="19.5" customHeight="1">
      <c r="A493" s="7" t="s">
        <v>763</v>
      </c>
      <c r="B493" s="7"/>
      <c r="C493" s="7">
        <v>15</v>
      </c>
      <c r="D493" s="9" t="e">
        <f t="shared" si="14"/>
        <v>#DIV/0!</v>
      </c>
      <c r="E493" s="7" t="s">
        <v>764</v>
      </c>
      <c r="F493" s="7"/>
      <c r="G493" s="7"/>
      <c r="H493" s="9" t="e">
        <f t="shared" si="15"/>
        <v>#DIV/0!</v>
      </c>
    </row>
    <row r="494" spans="1:8" ht="19.5" customHeight="1">
      <c r="A494" s="7" t="s">
        <v>765</v>
      </c>
      <c r="B494" s="7"/>
      <c r="C494" s="7"/>
      <c r="D494" s="9" t="e">
        <f t="shared" si="14"/>
        <v>#DIV/0!</v>
      </c>
      <c r="E494" s="7" t="s">
        <v>766</v>
      </c>
      <c r="F494" s="7"/>
      <c r="G494" s="7"/>
      <c r="H494" s="9" t="e">
        <f t="shared" si="15"/>
        <v>#DIV/0!</v>
      </c>
    </row>
    <row r="495" spans="1:8" ht="19.5" customHeight="1">
      <c r="A495" s="7" t="s">
        <v>767</v>
      </c>
      <c r="B495" s="7"/>
      <c r="C495" s="7"/>
      <c r="D495" s="9" t="e">
        <f t="shared" si="14"/>
        <v>#DIV/0!</v>
      </c>
      <c r="E495" s="7" t="s">
        <v>768</v>
      </c>
      <c r="F495" s="7"/>
      <c r="G495" s="7"/>
      <c r="H495" s="9" t="e">
        <f t="shared" si="15"/>
        <v>#DIV/0!</v>
      </c>
    </row>
    <row r="496" spans="1:8" ht="19.5" customHeight="1">
      <c r="A496" s="7" t="s">
        <v>769</v>
      </c>
      <c r="B496" s="7"/>
      <c r="C496" s="7"/>
      <c r="D496" s="9" t="e">
        <f t="shared" si="14"/>
        <v>#DIV/0!</v>
      </c>
      <c r="E496" s="7" t="s">
        <v>770</v>
      </c>
      <c r="F496" s="7"/>
      <c r="G496" s="7"/>
      <c r="H496" s="9" t="e">
        <f t="shared" si="15"/>
        <v>#DIV/0!</v>
      </c>
    </row>
    <row r="497" spans="1:8" ht="19.5" customHeight="1">
      <c r="A497" s="7" t="s">
        <v>771</v>
      </c>
      <c r="B497" s="7"/>
      <c r="C497" s="7"/>
      <c r="D497" s="9" t="e">
        <f t="shared" si="14"/>
        <v>#DIV/0!</v>
      </c>
      <c r="E497" s="7" t="s">
        <v>772</v>
      </c>
      <c r="F497" s="7">
        <f>SUM(F498:F503)</f>
        <v>30</v>
      </c>
      <c r="G497" s="7">
        <f>SUM(G498:G503)</f>
        <v>5</v>
      </c>
      <c r="H497" s="9">
        <f t="shared" si="15"/>
        <v>-83.33333333333334</v>
      </c>
    </row>
    <row r="498" spans="1:8" ht="19.5" customHeight="1">
      <c r="A498" s="7" t="s">
        <v>773</v>
      </c>
      <c r="B498" s="7"/>
      <c r="C498" s="7"/>
      <c r="D498" s="9" t="e">
        <f t="shared" si="14"/>
        <v>#DIV/0!</v>
      </c>
      <c r="E498" s="7" t="s">
        <v>598</v>
      </c>
      <c r="F498" s="7"/>
      <c r="G498" s="7"/>
      <c r="H498" s="9" t="e">
        <f t="shared" si="15"/>
        <v>#DIV/0!</v>
      </c>
    </row>
    <row r="499" spans="1:8" ht="19.5" customHeight="1">
      <c r="A499" s="7" t="s">
        <v>774</v>
      </c>
      <c r="B499" s="7">
        <f>SUM(B500:B508)</f>
        <v>0</v>
      </c>
      <c r="C499" s="7">
        <f>SUM(C500:C508)</f>
        <v>0</v>
      </c>
      <c r="D499" s="9" t="e">
        <f t="shared" si="14"/>
        <v>#DIV/0!</v>
      </c>
      <c r="E499" s="7" t="s">
        <v>600</v>
      </c>
      <c r="F499" s="7">
        <v>30</v>
      </c>
      <c r="G499" s="7">
        <v>5</v>
      </c>
      <c r="H499" s="9">
        <f t="shared" si="15"/>
        <v>-83.33333333333334</v>
      </c>
    </row>
    <row r="500" spans="1:8" ht="19.5" customHeight="1">
      <c r="A500" s="7" t="s">
        <v>598</v>
      </c>
      <c r="B500" s="7"/>
      <c r="C500" s="7"/>
      <c r="D500" s="9" t="e">
        <f t="shared" si="14"/>
        <v>#DIV/0!</v>
      </c>
      <c r="E500" s="7" t="s">
        <v>602</v>
      </c>
      <c r="F500" s="7"/>
      <c r="G500" s="7"/>
      <c r="H500" s="9" t="e">
        <f t="shared" si="15"/>
        <v>#DIV/0!</v>
      </c>
    </row>
    <row r="501" spans="1:8" ht="19.5" customHeight="1">
      <c r="A501" s="7" t="s">
        <v>600</v>
      </c>
      <c r="B501" s="7"/>
      <c r="C501" s="7"/>
      <c r="D501" s="9" t="e">
        <f t="shared" si="14"/>
        <v>#DIV/0!</v>
      </c>
      <c r="E501" s="7" t="s">
        <v>775</v>
      </c>
      <c r="F501" s="7"/>
      <c r="G501" s="7"/>
      <c r="H501" s="9" t="e">
        <f t="shared" si="15"/>
        <v>#DIV/0!</v>
      </c>
    </row>
    <row r="502" spans="1:8" ht="19.5" customHeight="1">
      <c r="A502" s="7" t="s">
        <v>602</v>
      </c>
      <c r="B502" s="7"/>
      <c r="C502" s="7"/>
      <c r="D502" s="9" t="e">
        <f t="shared" si="14"/>
        <v>#DIV/0!</v>
      </c>
      <c r="E502" s="7" t="s">
        <v>776</v>
      </c>
      <c r="F502" s="7"/>
      <c r="G502" s="7"/>
      <c r="H502" s="9" t="e">
        <f t="shared" si="15"/>
        <v>#DIV/0!</v>
      </c>
    </row>
    <row r="503" spans="1:8" ht="19.5" customHeight="1">
      <c r="A503" s="7" t="s">
        <v>777</v>
      </c>
      <c r="B503" s="7"/>
      <c r="C503" s="7"/>
      <c r="D503" s="9" t="e">
        <f t="shared" si="14"/>
        <v>#DIV/0!</v>
      </c>
      <c r="E503" s="7" t="s">
        <v>778</v>
      </c>
      <c r="F503" s="7"/>
      <c r="G503" s="7"/>
      <c r="H503" s="9" t="e">
        <f t="shared" si="15"/>
        <v>#DIV/0!</v>
      </c>
    </row>
    <row r="504" spans="1:8" ht="19.5" customHeight="1">
      <c r="A504" s="7" t="s">
        <v>779</v>
      </c>
      <c r="B504" s="7"/>
      <c r="C504" s="7"/>
      <c r="D504" s="9" t="e">
        <f t="shared" si="14"/>
        <v>#DIV/0!</v>
      </c>
      <c r="E504" s="7" t="s">
        <v>780</v>
      </c>
      <c r="F504" s="7">
        <f>SUM(F505:F508)</f>
        <v>0</v>
      </c>
      <c r="G504" s="7">
        <f>SUM(G505:G508)</f>
        <v>0</v>
      </c>
      <c r="H504" s="9" t="e">
        <f t="shared" si="15"/>
        <v>#DIV/0!</v>
      </c>
    </row>
    <row r="505" spans="1:8" ht="19.5" customHeight="1">
      <c r="A505" s="7" t="s">
        <v>781</v>
      </c>
      <c r="B505" s="7"/>
      <c r="C505" s="7"/>
      <c r="D505" s="9" t="e">
        <f t="shared" si="14"/>
        <v>#DIV/0!</v>
      </c>
      <c r="E505" s="7" t="s">
        <v>782</v>
      </c>
      <c r="F505" s="7"/>
      <c r="G505" s="7"/>
      <c r="H505" s="9" t="e">
        <f t="shared" si="15"/>
        <v>#DIV/0!</v>
      </c>
    </row>
    <row r="506" spans="1:8" ht="19.5" customHeight="1">
      <c r="A506" s="7" t="s">
        <v>783</v>
      </c>
      <c r="B506" s="7"/>
      <c r="C506" s="7"/>
      <c r="D506" s="9" t="e">
        <f t="shared" si="14"/>
        <v>#DIV/0!</v>
      </c>
      <c r="E506" s="7" t="s">
        <v>784</v>
      </c>
      <c r="F506" s="7"/>
      <c r="G506" s="7"/>
      <c r="H506" s="9" t="e">
        <f t="shared" si="15"/>
        <v>#DIV/0!</v>
      </c>
    </row>
    <row r="507" spans="1:8" ht="19.5" customHeight="1">
      <c r="A507" s="7" t="s">
        <v>1106</v>
      </c>
      <c r="B507" s="7"/>
      <c r="C507" s="7"/>
      <c r="D507" s="9" t="e">
        <f t="shared" si="14"/>
        <v>#DIV/0!</v>
      </c>
      <c r="E507" s="7" t="s">
        <v>1107</v>
      </c>
      <c r="F507" s="7"/>
      <c r="G507" s="7"/>
      <c r="H507" s="9" t="e">
        <f t="shared" si="15"/>
        <v>#DIV/0!</v>
      </c>
    </row>
    <row r="508" spans="1:8" ht="19.5" customHeight="1">
      <c r="A508" s="7" t="s">
        <v>787</v>
      </c>
      <c r="B508" s="7"/>
      <c r="C508" s="7"/>
      <c r="D508" s="9" t="e">
        <f t="shared" si="14"/>
        <v>#DIV/0!</v>
      </c>
      <c r="E508" s="7" t="s">
        <v>788</v>
      </c>
      <c r="F508" s="7"/>
      <c r="G508" s="7"/>
      <c r="H508" s="9" t="e">
        <f t="shared" si="15"/>
        <v>#DIV/0!</v>
      </c>
    </row>
    <row r="509" spans="1:8" ht="19.5" customHeight="1">
      <c r="A509" s="7" t="s">
        <v>789</v>
      </c>
      <c r="B509" s="7">
        <f>SUM(B510:B517,F491)</f>
        <v>0</v>
      </c>
      <c r="C509" s="7">
        <f>SUM(C510:C517,G491)</f>
        <v>0</v>
      </c>
      <c r="D509" s="9" t="e">
        <f t="shared" si="14"/>
        <v>#DIV/0!</v>
      </c>
      <c r="E509" s="7" t="s">
        <v>790</v>
      </c>
      <c r="F509" s="7">
        <f>SUM(F510:F511)</f>
        <v>2686</v>
      </c>
      <c r="G509" s="7">
        <f>SUM(G510:G511)</f>
        <v>0</v>
      </c>
      <c r="H509" s="9">
        <f t="shared" si="15"/>
        <v>-100</v>
      </c>
    </row>
    <row r="510" spans="1:8" ht="19.5" customHeight="1">
      <c r="A510" s="7" t="s">
        <v>598</v>
      </c>
      <c r="B510" s="7"/>
      <c r="C510" s="7"/>
      <c r="D510" s="9" t="e">
        <f t="shared" si="14"/>
        <v>#DIV/0!</v>
      </c>
      <c r="E510" s="7" t="s">
        <v>791</v>
      </c>
      <c r="F510" s="7"/>
      <c r="G510" s="7"/>
      <c r="H510" s="9" t="e">
        <f t="shared" si="15"/>
        <v>#DIV/0!</v>
      </c>
    </row>
    <row r="511" spans="1:8" ht="19.5" customHeight="1">
      <c r="A511" s="7" t="s">
        <v>600</v>
      </c>
      <c r="B511" s="7"/>
      <c r="C511" s="7"/>
      <c r="D511" s="9" t="e">
        <f t="shared" si="14"/>
        <v>#DIV/0!</v>
      </c>
      <c r="E511" s="1" t="s">
        <v>792</v>
      </c>
      <c r="F511" s="1">
        <v>2686</v>
      </c>
      <c r="G511" s="1"/>
      <c r="H511" s="9">
        <f t="shared" si="15"/>
        <v>-100</v>
      </c>
    </row>
    <row r="512" spans="1:8" ht="19.5" customHeight="1">
      <c r="A512" s="7" t="s">
        <v>602</v>
      </c>
      <c r="B512" s="7"/>
      <c r="C512" s="7"/>
      <c r="D512" s="9" t="e">
        <f t="shared" si="14"/>
        <v>#DIV/0!</v>
      </c>
      <c r="E512" s="7" t="s">
        <v>1108</v>
      </c>
      <c r="F512" s="7">
        <f>SUM(F513,B523,B539,B544,F531,F539,B545,B552)</f>
        <v>6559</v>
      </c>
      <c r="G512" s="7">
        <f>SUM(G513,C523,C539,C544,G531,G539,C545,C552)</f>
        <v>6602</v>
      </c>
      <c r="H512" s="9">
        <f t="shared" si="15"/>
        <v>0.6555877420338474</v>
      </c>
    </row>
    <row r="513" spans="1:8" ht="19.5" customHeight="1">
      <c r="A513" s="7" t="s">
        <v>794</v>
      </c>
      <c r="B513" s="7"/>
      <c r="C513" s="7"/>
      <c r="D513" s="9" t="e">
        <f t="shared" si="14"/>
        <v>#DIV/0!</v>
      </c>
      <c r="E513" s="7" t="s">
        <v>1109</v>
      </c>
      <c r="F513" s="7">
        <f>SUM(F514:F517,B518:B522)</f>
        <v>559</v>
      </c>
      <c r="G513" s="7">
        <f>SUM(G514:G517,C518:C522)</f>
        <v>544</v>
      </c>
      <c r="H513" s="9">
        <f t="shared" si="15"/>
        <v>-2.683363148479423</v>
      </c>
    </row>
    <row r="514" spans="1:8" ht="19.5" customHeight="1">
      <c r="A514" s="7" t="s">
        <v>796</v>
      </c>
      <c r="B514" s="7"/>
      <c r="C514" s="7"/>
      <c r="D514" s="9" t="e">
        <f t="shared" si="14"/>
        <v>#DIV/0!</v>
      </c>
      <c r="E514" s="7" t="s">
        <v>598</v>
      </c>
      <c r="F514" s="7">
        <v>183</v>
      </c>
      <c r="G514" s="7">
        <v>180</v>
      </c>
      <c r="H514" s="9">
        <f t="shared" si="15"/>
        <v>-1.6393442622950838</v>
      </c>
    </row>
    <row r="515" spans="1:8" ht="19.5" customHeight="1">
      <c r="A515" s="7" t="s">
        <v>797</v>
      </c>
      <c r="B515" s="7"/>
      <c r="C515" s="7"/>
      <c r="D515" s="9" t="e">
        <f t="shared" si="14"/>
        <v>#DIV/0!</v>
      </c>
      <c r="E515" s="7" t="s">
        <v>600</v>
      </c>
      <c r="F515" s="7">
        <v>105</v>
      </c>
      <c r="G515" s="7">
        <v>97</v>
      </c>
      <c r="H515" s="9">
        <f t="shared" si="15"/>
        <v>-7.619047619047614</v>
      </c>
    </row>
    <row r="516" spans="1:8" ht="19.5" customHeight="1">
      <c r="A516" s="7" t="s">
        <v>798</v>
      </c>
      <c r="B516" s="7"/>
      <c r="C516" s="7"/>
      <c r="D516" s="9" t="e">
        <f t="shared" si="14"/>
        <v>#DIV/0!</v>
      </c>
      <c r="E516" s="7" t="s">
        <v>602</v>
      </c>
      <c r="F516" s="7"/>
      <c r="G516" s="7"/>
      <c r="H516" s="9" t="e">
        <f t="shared" si="15"/>
        <v>#DIV/0!</v>
      </c>
    </row>
    <row r="517" spans="1:8" ht="19.5" customHeight="1">
      <c r="A517" s="7" t="s">
        <v>799</v>
      </c>
      <c r="B517" s="7"/>
      <c r="C517" s="7"/>
      <c r="D517" s="9" t="e">
        <f aca="true" t="shared" si="16" ref="D517:D580">(C517/B517-1)*100</f>
        <v>#DIV/0!</v>
      </c>
      <c r="E517" s="7" t="s">
        <v>800</v>
      </c>
      <c r="F517" s="7">
        <v>120</v>
      </c>
      <c r="G517" s="7">
        <v>106</v>
      </c>
      <c r="H517" s="9">
        <f aca="true" t="shared" si="17" ref="H517:H580">(G517/F517-1)*100</f>
        <v>-11.66666666666667</v>
      </c>
    </row>
    <row r="518" spans="1:8" ht="19.5" customHeight="1">
      <c r="A518" s="7" t="s">
        <v>801</v>
      </c>
      <c r="B518" s="7"/>
      <c r="C518" s="7"/>
      <c r="D518" s="9" t="e">
        <f t="shared" si="16"/>
        <v>#DIV/0!</v>
      </c>
      <c r="E518" s="7" t="s">
        <v>598</v>
      </c>
      <c r="F518" s="7">
        <v>200</v>
      </c>
      <c r="G518" s="7">
        <v>197</v>
      </c>
      <c r="H518" s="9">
        <f t="shared" si="17"/>
        <v>-1.5000000000000013</v>
      </c>
    </row>
    <row r="519" spans="1:8" ht="19.5" customHeight="1">
      <c r="A519" s="7" t="s">
        <v>802</v>
      </c>
      <c r="B519" s="7"/>
      <c r="C519" s="7"/>
      <c r="D519" s="9" t="e">
        <f t="shared" si="16"/>
        <v>#DIV/0!</v>
      </c>
      <c r="E519" s="7" t="s">
        <v>600</v>
      </c>
      <c r="F519" s="7">
        <v>31</v>
      </c>
      <c r="G519" s="7">
        <v>41</v>
      </c>
      <c r="H519" s="9">
        <f t="shared" si="17"/>
        <v>32.258064516129025</v>
      </c>
    </row>
    <row r="520" spans="1:8" ht="19.5" customHeight="1">
      <c r="A520" s="7" t="s">
        <v>803</v>
      </c>
      <c r="B520" s="7"/>
      <c r="C520" s="7"/>
      <c r="D520" s="9" t="e">
        <f t="shared" si="16"/>
        <v>#DIV/0!</v>
      </c>
      <c r="E520" s="7" t="s">
        <v>602</v>
      </c>
      <c r="F520" s="7"/>
      <c r="G520" s="7"/>
      <c r="H520" s="9" t="e">
        <f t="shared" si="17"/>
        <v>#DIV/0!</v>
      </c>
    </row>
    <row r="521" spans="1:8" ht="19.5" customHeight="1">
      <c r="A521" s="7" t="s">
        <v>804</v>
      </c>
      <c r="B521" s="7"/>
      <c r="C521" s="7"/>
      <c r="D521" s="9" t="e">
        <f t="shared" si="16"/>
        <v>#DIV/0!</v>
      </c>
      <c r="E521" s="7" t="s">
        <v>805</v>
      </c>
      <c r="F521" s="7"/>
      <c r="G521" s="7"/>
      <c r="H521" s="9" t="e">
        <f t="shared" si="17"/>
        <v>#DIV/0!</v>
      </c>
    </row>
    <row r="522" spans="1:8" ht="19.5" customHeight="1">
      <c r="A522" s="7" t="s">
        <v>806</v>
      </c>
      <c r="B522" s="7">
        <v>151</v>
      </c>
      <c r="C522" s="7">
        <v>161</v>
      </c>
      <c r="D522" s="9">
        <f t="shared" si="16"/>
        <v>6.62251655629138</v>
      </c>
      <c r="E522" s="7" t="s">
        <v>807</v>
      </c>
      <c r="F522" s="7"/>
      <c r="G522" s="7"/>
      <c r="H522" s="9" t="e">
        <f t="shared" si="17"/>
        <v>#DIV/0!</v>
      </c>
    </row>
    <row r="523" spans="1:8" ht="19.5" customHeight="1">
      <c r="A523" s="7" t="s">
        <v>808</v>
      </c>
      <c r="B523" s="7">
        <f>SUM(B524:B538)</f>
        <v>3450</v>
      </c>
      <c r="C523" s="7">
        <f>SUM(C524:C538)</f>
        <v>3440</v>
      </c>
      <c r="D523" s="9">
        <f t="shared" si="16"/>
        <v>-0.28985507246376274</v>
      </c>
      <c r="E523" s="7" t="s">
        <v>809</v>
      </c>
      <c r="F523" s="7"/>
      <c r="G523" s="7"/>
      <c r="H523" s="9" t="e">
        <f t="shared" si="17"/>
        <v>#DIV/0!</v>
      </c>
    </row>
    <row r="524" spans="1:8" ht="19.5" customHeight="1">
      <c r="A524" s="7" t="s">
        <v>598</v>
      </c>
      <c r="B524" s="7"/>
      <c r="C524" s="7"/>
      <c r="D524" s="9" t="e">
        <f t="shared" si="16"/>
        <v>#DIV/0!</v>
      </c>
      <c r="E524" s="7" t="s">
        <v>810</v>
      </c>
      <c r="F524" s="7"/>
      <c r="G524" s="7"/>
      <c r="H524" s="9" t="e">
        <f t="shared" si="17"/>
        <v>#DIV/0!</v>
      </c>
    </row>
    <row r="525" spans="1:8" ht="19.5" customHeight="1">
      <c r="A525" s="7" t="s">
        <v>600</v>
      </c>
      <c r="B525" s="7"/>
      <c r="C525" s="7"/>
      <c r="D525" s="9" t="e">
        <f t="shared" si="16"/>
        <v>#DIV/0!</v>
      </c>
      <c r="E525" s="7" t="s">
        <v>811</v>
      </c>
      <c r="F525" s="7"/>
      <c r="G525" s="7"/>
      <c r="H525" s="9" t="e">
        <f t="shared" si="17"/>
        <v>#DIV/0!</v>
      </c>
    </row>
    <row r="526" spans="1:8" ht="19.5" customHeight="1">
      <c r="A526" s="7" t="s">
        <v>602</v>
      </c>
      <c r="B526" s="7"/>
      <c r="C526" s="7"/>
      <c r="D526" s="9" t="e">
        <f t="shared" si="16"/>
        <v>#DIV/0!</v>
      </c>
      <c r="E526" s="7" t="s">
        <v>812</v>
      </c>
      <c r="F526" s="7">
        <v>10</v>
      </c>
      <c r="G526" s="7">
        <v>10</v>
      </c>
      <c r="H526" s="9">
        <f t="shared" si="17"/>
        <v>0</v>
      </c>
    </row>
    <row r="527" spans="1:8" ht="19.5" customHeight="1">
      <c r="A527" s="7" t="s">
        <v>813</v>
      </c>
      <c r="B527" s="7">
        <v>1550</v>
      </c>
      <c r="C527" s="7">
        <v>1540</v>
      </c>
      <c r="D527" s="9">
        <f t="shared" si="16"/>
        <v>-0.6451612903225823</v>
      </c>
      <c r="E527" s="7" t="s">
        <v>814</v>
      </c>
      <c r="F527" s="7"/>
      <c r="G527" s="7"/>
      <c r="H527" s="9" t="e">
        <f t="shared" si="17"/>
        <v>#DIV/0!</v>
      </c>
    </row>
    <row r="528" spans="1:8" ht="19.5" customHeight="1">
      <c r="A528" s="7" t="s">
        <v>815</v>
      </c>
      <c r="B528" s="7"/>
      <c r="C528" s="7"/>
      <c r="D528" s="9" t="e">
        <f t="shared" si="16"/>
        <v>#DIV/0!</v>
      </c>
      <c r="E528" s="7" t="s">
        <v>775</v>
      </c>
      <c r="F528" s="7"/>
      <c r="G528" s="7"/>
      <c r="H528" s="9" t="e">
        <f t="shared" si="17"/>
        <v>#DIV/0!</v>
      </c>
    </row>
    <row r="529" spans="1:8" ht="19.5" customHeight="1">
      <c r="A529" s="7" t="s">
        <v>816</v>
      </c>
      <c r="B529" s="7"/>
      <c r="C529" s="7"/>
      <c r="D529" s="9" t="e">
        <f t="shared" si="16"/>
        <v>#DIV/0!</v>
      </c>
      <c r="E529" s="7" t="s">
        <v>817</v>
      </c>
      <c r="F529" s="7"/>
      <c r="G529" s="7"/>
      <c r="H529" s="9" t="e">
        <f t="shared" si="17"/>
        <v>#DIV/0!</v>
      </c>
    </row>
    <row r="530" spans="1:8" ht="19.5" customHeight="1">
      <c r="A530" s="7" t="s">
        <v>818</v>
      </c>
      <c r="B530" s="7"/>
      <c r="C530" s="7"/>
      <c r="D530" s="9" t="e">
        <f t="shared" si="16"/>
        <v>#DIV/0!</v>
      </c>
      <c r="E530" s="7" t="s">
        <v>819</v>
      </c>
      <c r="F530" s="7">
        <v>83</v>
      </c>
      <c r="G530" s="7">
        <v>100</v>
      </c>
      <c r="H530" s="9">
        <f t="shared" si="17"/>
        <v>20.481927710843383</v>
      </c>
    </row>
    <row r="531" spans="1:8" ht="19.5" customHeight="1">
      <c r="A531" s="7" t="s">
        <v>820</v>
      </c>
      <c r="B531" s="7"/>
      <c r="C531" s="7"/>
      <c r="D531" s="9" t="e">
        <f t="shared" si="16"/>
        <v>#DIV/0!</v>
      </c>
      <c r="E531" s="7" t="s">
        <v>821</v>
      </c>
      <c r="F531" s="7">
        <f>SUM(F532:F538)</f>
        <v>1116</v>
      </c>
      <c r="G531" s="7">
        <f>SUM(G532:G538)</f>
        <v>1114</v>
      </c>
      <c r="H531" s="9">
        <f t="shared" si="17"/>
        <v>-0.17921146953404632</v>
      </c>
    </row>
    <row r="532" spans="1:8" ht="19.5" customHeight="1">
      <c r="A532" s="7" t="s">
        <v>822</v>
      </c>
      <c r="B532" s="7"/>
      <c r="C532" s="7"/>
      <c r="D532" s="9" t="e">
        <f t="shared" si="16"/>
        <v>#DIV/0!</v>
      </c>
      <c r="E532" s="7" t="s">
        <v>598</v>
      </c>
      <c r="F532" s="7">
        <v>346</v>
      </c>
      <c r="G532" s="7">
        <v>355</v>
      </c>
      <c r="H532" s="9">
        <f t="shared" si="17"/>
        <v>2.6011560693641522</v>
      </c>
    </row>
    <row r="533" spans="1:8" ht="19.5" customHeight="1">
      <c r="A533" s="7" t="s">
        <v>823</v>
      </c>
      <c r="B533" s="7"/>
      <c r="C533" s="7"/>
      <c r="D533" s="9" t="e">
        <f t="shared" si="16"/>
        <v>#DIV/0!</v>
      </c>
      <c r="E533" s="7" t="s">
        <v>600</v>
      </c>
      <c r="F533" s="7">
        <v>600</v>
      </c>
      <c r="G533" s="7">
        <v>600</v>
      </c>
      <c r="H533" s="9">
        <f t="shared" si="17"/>
        <v>0</v>
      </c>
    </row>
    <row r="534" spans="1:8" ht="19.5" customHeight="1">
      <c r="A534" s="7" t="s">
        <v>824</v>
      </c>
      <c r="B534" s="7"/>
      <c r="C534" s="7"/>
      <c r="D534" s="9" t="e">
        <f t="shared" si="16"/>
        <v>#DIV/0!</v>
      </c>
      <c r="E534" s="7" t="s">
        <v>602</v>
      </c>
      <c r="F534" s="7"/>
      <c r="G534" s="7"/>
      <c r="H534" s="9" t="e">
        <f t="shared" si="17"/>
        <v>#DIV/0!</v>
      </c>
    </row>
    <row r="535" spans="1:8" ht="19.5" customHeight="1">
      <c r="A535" s="7" t="s">
        <v>825</v>
      </c>
      <c r="B535" s="7"/>
      <c r="C535" s="7"/>
      <c r="D535" s="9" t="e">
        <f t="shared" si="16"/>
        <v>#DIV/0!</v>
      </c>
      <c r="E535" s="7" t="s">
        <v>826</v>
      </c>
      <c r="F535" s="7">
        <v>120</v>
      </c>
      <c r="G535" s="7">
        <v>106</v>
      </c>
      <c r="H535" s="9">
        <f t="shared" si="17"/>
        <v>-11.66666666666667</v>
      </c>
    </row>
    <row r="536" spans="1:8" ht="19.5" customHeight="1">
      <c r="A536" s="7" t="s">
        <v>827</v>
      </c>
      <c r="B536" s="7"/>
      <c r="C536" s="7"/>
      <c r="D536" s="9" t="e">
        <f t="shared" si="16"/>
        <v>#DIV/0!</v>
      </c>
      <c r="E536" s="7" t="s">
        <v>828</v>
      </c>
      <c r="F536" s="7"/>
      <c r="G536" s="7"/>
      <c r="H536" s="9" t="e">
        <f t="shared" si="17"/>
        <v>#DIV/0!</v>
      </c>
    </row>
    <row r="537" spans="1:8" ht="19.5" customHeight="1">
      <c r="A537" s="7" t="s">
        <v>829</v>
      </c>
      <c r="B537" s="7"/>
      <c r="C537" s="7"/>
      <c r="D537" s="9" t="e">
        <f t="shared" si="16"/>
        <v>#DIV/0!</v>
      </c>
      <c r="E537" s="7" t="s">
        <v>830</v>
      </c>
      <c r="F537" s="7">
        <v>8</v>
      </c>
      <c r="G537" s="7">
        <v>8</v>
      </c>
      <c r="H537" s="9">
        <f t="shared" si="17"/>
        <v>0</v>
      </c>
    </row>
    <row r="538" spans="1:8" ht="19.5" customHeight="1">
      <c r="A538" s="7" t="s">
        <v>831</v>
      </c>
      <c r="B538" s="7">
        <v>1900</v>
      </c>
      <c r="C538" s="7">
        <v>1900</v>
      </c>
      <c r="D538" s="9">
        <f t="shared" si="16"/>
        <v>0</v>
      </c>
      <c r="E538" s="7" t="s">
        <v>832</v>
      </c>
      <c r="F538" s="7">
        <v>42</v>
      </c>
      <c r="G538" s="7">
        <v>45</v>
      </c>
      <c r="H538" s="9">
        <f t="shared" si="17"/>
        <v>7.14285714285714</v>
      </c>
    </row>
    <row r="539" spans="1:8" ht="19.5" customHeight="1">
      <c r="A539" s="7" t="s">
        <v>833</v>
      </c>
      <c r="B539" s="7">
        <f>SUM(B540:B543)</f>
        <v>0</v>
      </c>
      <c r="C539" s="7">
        <f>SUM(C540:C543)</f>
        <v>0</v>
      </c>
      <c r="D539" s="9" t="e">
        <f t="shared" si="16"/>
        <v>#DIV/0!</v>
      </c>
      <c r="E539" s="7" t="s">
        <v>834</v>
      </c>
      <c r="F539" s="7">
        <f>SUM(F540:F544)</f>
        <v>453</v>
      </c>
      <c r="G539" s="7">
        <f>SUM(G540:G544)</f>
        <v>482</v>
      </c>
      <c r="H539" s="9">
        <f t="shared" si="17"/>
        <v>6.4017660044150215</v>
      </c>
    </row>
    <row r="540" spans="1:8" ht="19.5" customHeight="1">
      <c r="A540" s="7" t="s">
        <v>598</v>
      </c>
      <c r="B540" s="7"/>
      <c r="C540" s="7"/>
      <c r="D540" s="9" t="e">
        <f t="shared" si="16"/>
        <v>#DIV/0!</v>
      </c>
      <c r="E540" s="7" t="s">
        <v>598</v>
      </c>
      <c r="F540" s="7">
        <v>269</v>
      </c>
      <c r="G540" s="7">
        <v>286</v>
      </c>
      <c r="H540" s="9">
        <f t="shared" si="17"/>
        <v>6.3197026022304925</v>
      </c>
    </row>
    <row r="541" spans="1:8" ht="19.5" customHeight="1">
      <c r="A541" s="7" t="s">
        <v>600</v>
      </c>
      <c r="B541" s="7"/>
      <c r="C541" s="7"/>
      <c r="D541" s="9" t="e">
        <f t="shared" si="16"/>
        <v>#DIV/0!</v>
      </c>
      <c r="E541" s="7" t="s">
        <v>600</v>
      </c>
      <c r="F541" s="7">
        <v>10</v>
      </c>
      <c r="G541" s="7">
        <v>6</v>
      </c>
      <c r="H541" s="9">
        <f t="shared" si="17"/>
        <v>-40</v>
      </c>
    </row>
    <row r="542" spans="1:8" ht="19.5" customHeight="1">
      <c r="A542" s="7" t="s">
        <v>602</v>
      </c>
      <c r="B542" s="7"/>
      <c r="C542" s="7"/>
      <c r="D542" s="9" t="e">
        <f t="shared" si="16"/>
        <v>#DIV/0!</v>
      </c>
      <c r="E542" s="7" t="s">
        <v>602</v>
      </c>
      <c r="F542" s="7"/>
      <c r="G542" s="7"/>
      <c r="H542" s="9" t="e">
        <f t="shared" si="17"/>
        <v>#DIV/0!</v>
      </c>
    </row>
    <row r="543" spans="1:8" ht="19.5" customHeight="1">
      <c r="A543" s="7" t="s">
        <v>835</v>
      </c>
      <c r="B543" s="7"/>
      <c r="C543" s="7"/>
      <c r="D543" s="9" t="e">
        <f t="shared" si="16"/>
        <v>#DIV/0!</v>
      </c>
      <c r="E543" s="7" t="s">
        <v>836</v>
      </c>
      <c r="F543" s="7"/>
      <c r="G543" s="7"/>
      <c r="H543" s="9" t="e">
        <f t="shared" si="17"/>
        <v>#DIV/0!</v>
      </c>
    </row>
    <row r="544" spans="1:8" ht="19.5" customHeight="1">
      <c r="A544" s="7" t="s">
        <v>1110</v>
      </c>
      <c r="B544" s="7">
        <f>SUM(F518:F530)</f>
        <v>324</v>
      </c>
      <c r="C544" s="7">
        <f>SUM(G518:G530)</f>
        <v>348</v>
      </c>
      <c r="D544" s="9">
        <f t="shared" si="16"/>
        <v>7.407407407407418</v>
      </c>
      <c r="E544" s="7" t="s">
        <v>838</v>
      </c>
      <c r="F544" s="7">
        <v>174</v>
      </c>
      <c r="G544" s="7">
        <v>190</v>
      </c>
      <c r="H544" s="9">
        <f t="shared" si="17"/>
        <v>9.195402298850585</v>
      </c>
    </row>
    <row r="545" spans="1:8" ht="19.5" customHeight="1">
      <c r="A545" s="7" t="s">
        <v>839</v>
      </c>
      <c r="B545" s="7">
        <f>SUM(B546:B551)</f>
        <v>29</v>
      </c>
      <c r="C545" s="7">
        <f>SUM(C546:C551)</f>
        <v>32</v>
      </c>
      <c r="D545" s="9">
        <f t="shared" si="16"/>
        <v>10.344827586206895</v>
      </c>
      <c r="E545" s="7" t="s">
        <v>600</v>
      </c>
      <c r="F545" s="7"/>
      <c r="G545" s="7"/>
      <c r="H545" s="9" t="e">
        <f t="shared" si="17"/>
        <v>#DIV/0!</v>
      </c>
    </row>
    <row r="546" spans="1:8" ht="19.5" customHeight="1">
      <c r="A546" s="7" t="s">
        <v>598</v>
      </c>
      <c r="B546" s="7"/>
      <c r="C546" s="7"/>
      <c r="D546" s="9" t="e">
        <f t="shared" si="16"/>
        <v>#DIV/0!</v>
      </c>
      <c r="E546" s="7" t="s">
        <v>602</v>
      </c>
      <c r="F546" s="7"/>
      <c r="G546" s="7"/>
      <c r="H546" s="9" t="e">
        <f t="shared" si="17"/>
        <v>#DIV/0!</v>
      </c>
    </row>
    <row r="547" spans="1:8" ht="19.5" customHeight="1">
      <c r="A547" s="7" t="s">
        <v>600</v>
      </c>
      <c r="B547" s="7">
        <v>2</v>
      </c>
      <c r="C547" s="7">
        <v>2</v>
      </c>
      <c r="D547" s="9">
        <f t="shared" si="16"/>
        <v>0</v>
      </c>
      <c r="E547" s="7" t="s">
        <v>840</v>
      </c>
      <c r="F547" s="7">
        <v>1080</v>
      </c>
      <c r="G547" s="7">
        <v>1066</v>
      </c>
      <c r="H547" s="9">
        <f t="shared" si="17"/>
        <v>-1.2962962962962954</v>
      </c>
    </row>
    <row r="548" spans="1:8" ht="19.5" customHeight="1">
      <c r="A548" s="7" t="s">
        <v>602</v>
      </c>
      <c r="B548" s="7"/>
      <c r="C548" s="7"/>
      <c r="D548" s="9" t="e">
        <f t="shared" si="16"/>
        <v>#DIV/0!</v>
      </c>
      <c r="E548" s="7" t="s">
        <v>841</v>
      </c>
      <c r="F548" s="7">
        <v>42</v>
      </c>
      <c r="G548" s="7">
        <v>68</v>
      </c>
      <c r="H548" s="9">
        <f t="shared" si="17"/>
        <v>61.904761904761905</v>
      </c>
    </row>
    <row r="549" spans="1:8" ht="19.5" customHeight="1">
      <c r="A549" s="7" t="s">
        <v>842</v>
      </c>
      <c r="B549" s="7"/>
      <c r="C549" s="7"/>
      <c r="D549" s="9" t="e">
        <f t="shared" si="16"/>
        <v>#DIV/0!</v>
      </c>
      <c r="E549" s="7" t="s">
        <v>843</v>
      </c>
      <c r="F549" s="7">
        <v>41</v>
      </c>
      <c r="G549" s="7">
        <v>71</v>
      </c>
      <c r="H549" s="9">
        <f t="shared" si="17"/>
        <v>73.17073170731707</v>
      </c>
    </row>
    <row r="550" spans="1:8" ht="19.5" customHeight="1">
      <c r="A550" s="7" t="s">
        <v>844</v>
      </c>
      <c r="B550" s="7"/>
      <c r="C550" s="7"/>
      <c r="D550" s="9" t="e">
        <f t="shared" si="16"/>
        <v>#DIV/0!</v>
      </c>
      <c r="E550" s="7" t="s">
        <v>845</v>
      </c>
      <c r="F550" s="7">
        <f>SUM(F551:F555)</f>
        <v>100</v>
      </c>
      <c r="G550" s="7">
        <f>SUM(G551:G555)</f>
        <v>100</v>
      </c>
      <c r="H550" s="9">
        <f t="shared" si="17"/>
        <v>0</v>
      </c>
    </row>
    <row r="551" spans="1:8" ht="19.5" customHeight="1">
      <c r="A551" s="7" t="s">
        <v>846</v>
      </c>
      <c r="B551" s="7">
        <v>27</v>
      </c>
      <c r="C551" s="7">
        <v>30</v>
      </c>
      <c r="D551" s="9">
        <f t="shared" si="16"/>
        <v>11.111111111111116</v>
      </c>
      <c r="E551" s="7" t="s">
        <v>598</v>
      </c>
      <c r="F551" s="7"/>
      <c r="G551" s="7"/>
      <c r="H551" s="9" t="e">
        <f t="shared" si="17"/>
        <v>#DIV/0!</v>
      </c>
    </row>
    <row r="552" spans="1:8" ht="19.5" customHeight="1">
      <c r="A552" s="7" t="s">
        <v>1111</v>
      </c>
      <c r="B552" s="7">
        <f>SUM(B553:B558)</f>
        <v>628</v>
      </c>
      <c r="C552" s="7">
        <f>SUM(C553:C558)</f>
        <v>642</v>
      </c>
      <c r="D552" s="9">
        <f t="shared" si="16"/>
        <v>2.2292993630573354</v>
      </c>
      <c r="E552" s="7" t="s">
        <v>600</v>
      </c>
      <c r="F552" s="7"/>
      <c r="G552" s="7"/>
      <c r="H552" s="9" t="e">
        <f t="shared" si="17"/>
        <v>#DIV/0!</v>
      </c>
    </row>
    <row r="553" spans="1:8" ht="19.5" customHeight="1">
      <c r="A553" s="7" t="s">
        <v>848</v>
      </c>
      <c r="B553" s="7"/>
      <c r="C553" s="7"/>
      <c r="D553" s="9" t="e">
        <f t="shared" si="16"/>
        <v>#DIV/0!</v>
      </c>
      <c r="E553" s="7" t="s">
        <v>602</v>
      </c>
      <c r="F553" s="7"/>
      <c r="G553" s="7"/>
      <c r="H553" s="9" t="e">
        <f t="shared" si="17"/>
        <v>#DIV/0!</v>
      </c>
    </row>
    <row r="554" spans="1:8" ht="19.5" customHeight="1">
      <c r="A554" s="7" t="s">
        <v>849</v>
      </c>
      <c r="B554" s="7"/>
      <c r="C554" s="7"/>
      <c r="D554" s="9" t="e">
        <f t="shared" si="16"/>
        <v>#DIV/0!</v>
      </c>
      <c r="E554" s="7" t="s">
        <v>850</v>
      </c>
      <c r="F554" s="7"/>
      <c r="G554" s="7"/>
      <c r="H554" s="9" t="e">
        <f t="shared" si="17"/>
        <v>#DIV/0!</v>
      </c>
    </row>
    <row r="555" spans="1:8" ht="19.5" customHeight="1">
      <c r="A555" s="7" t="s">
        <v>851</v>
      </c>
      <c r="B555" s="7"/>
      <c r="C555" s="7"/>
      <c r="D555" s="9" t="e">
        <f t="shared" si="16"/>
        <v>#DIV/0!</v>
      </c>
      <c r="E555" s="7" t="s">
        <v>852</v>
      </c>
      <c r="F555" s="7">
        <v>100</v>
      </c>
      <c r="G555" s="7">
        <v>100</v>
      </c>
      <c r="H555" s="9">
        <f t="shared" si="17"/>
        <v>0</v>
      </c>
    </row>
    <row r="556" spans="1:8" ht="19.5" customHeight="1">
      <c r="A556" s="7" t="s">
        <v>853</v>
      </c>
      <c r="B556" s="7"/>
      <c r="C556" s="7"/>
      <c r="D556" s="9" t="e">
        <f t="shared" si="16"/>
        <v>#DIV/0!</v>
      </c>
      <c r="E556" s="7" t="s">
        <v>1112</v>
      </c>
      <c r="F556" s="7">
        <f>SUM(F557:F558)</f>
        <v>831</v>
      </c>
      <c r="G556" s="7">
        <f>SUM(G557:G558)</f>
        <v>834</v>
      </c>
      <c r="H556" s="9">
        <f t="shared" si="17"/>
        <v>0.3610108303249149</v>
      </c>
    </row>
    <row r="557" spans="1:8" ht="19.5" customHeight="1">
      <c r="A557" s="7" t="s">
        <v>855</v>
      </c>
      <c r="B557" s="7"/>
      <c r="C557" s="7"/>
      <c r="D557" s="9" t="e">
        <f t="shared" si="16"/>
        <v>#DIV/0!</v>
      </c>
      <c r="E557" s="7" t="s">
        <v>856</v>
      </c>
      <c r="F557" s="7"/>
      <c r="G557" s="7"/>
      <c r="H557" s="9" t="e">
        <f t="shared" si="17"/>
        <v>#DIV/0!</v>
      </c>
    </row>
    <row r="558" spans="1:8" ht="19.5" customHeight="1">
      <c r="A558" s="7" t="s">
        <v>1113</v>
      </c>
      <c r="B558" s="7">
        <v>628</v>
      </c>
      <c r="C558" s="7">
        <v>642</v>
      </c>
      <c r="D558" s="9">
        <f t="shared" si="16"/>
        <v>2.2292993630573354</v>
      </c>
      <c r="E558" s="7" t="s">
        <v>1114</v>
      </c>
      <c r="F558" s="7">
        <v>831</v>
      </c>
      <c r="G558" s="7">
        <v>834</v>
      </c>
      <c r="H558" s="9">
        <f t="shared" si="17"/>
        <v>0.3610108303249149</v>
      </c>
    </row>
    <row r="559" spans="1:8" ht="19.5" customHeight="1">
      <c r="A559" s="18" t="s">
        <v>1115</v>
      </c>
      <c r="B559" s="18">
        <f>SUM(B560,B570,F550,F556)</f>
        <v>2751</v>
      </c>
      <c r="C559" s="18">
        <f>SUM(C560,C570,G550,G556)</f>
        <v>2560</v>
      </c>
      <c r="D559" s="19">
        <f t="shared" si="16"/>
        <v>-6.942929843693202</v>
      </c>
      <c r="E559" s="18" t="s">
        <v>1116</v>
      </c>
      <c r="F559" s="18">
        <f>SUM(F560:F562)</f>
        <v>407</v>
      </c>
      <c r="G559" s="18">
        <f>SUM(G560:G562)</f>
        <v>413</v>
      </c>
      <c r="H559" s="19">
        <f t="shared" si="17"/>
        <v>1.4742014742014753</v>
      </c>
    </row>
    <row r="560" spans="1:8" ht="19.5" customHeight="1">
      <c r="A560" s="7" t="s">
        <v>861</v>
      </c>
      <c r="B560" s="7">
        <f>SUM(B561:B569)</f>
        <v>557</v>
      </c>
      <c r="C560" s="7">
        <f>SUM(C561:C569)</f>
        <v>301</v>
      </c>
      <c r="D560" s="9">
        <f t="shared" si="16"/>
        <v>-45.960502692998205</v>
      </c>
      <c r="E560" s="7" t="s">
        <v>1117</v>
      </c>
      <c r="F560" s="7"/>
      <c r="G560" s="7"/>
      <c r="H560" s="9" t="e">
        <f t="shared" si="17"/>
        <v>#DIV/0!</v>
      </c>
    </row>
    <row r="561" spans="1:8" ht="19.5" customHeight="1">
      <c r="A561" s="7" t="s">
        <v>598</v>
      </c>
      <c r="B561" s="7">
        <v>178</v>
      </c>
      <c r="C561" s="7">
        <v>182</v>
      </c>
      <c r="D561" s="9">
        <f t="shared" si="16"/>
        <v>2.2471910112359605</v>
      </c>
      <c r="E561" s="7" t="s">
        <v>1118</v>
      </c>
      <c r="F561" s="7"/>
      <c r="G561" s="7"/>
      <c r="H561" s="9" t="e">
        <f t="shared" si="17"/>
        <v>#DIV/0!</v>
      </c>
    </row>
    <row r="562" spans="1:8" ht="19.5" customHeight="1">
      <c r="A562" s="7" t="s">
        <v>600</v>
      </c>
      <c r="B562" s="7">
        <v>15</v>
      </c>
      <c r="C562" s="7">
        <v>14</v>
      </c>
      <c r="D562" s="9">
        <f t="shared" si="16"/>
        <v>-6.666666666666665</v>
      </c>
      <c r="E562" s="7" t="s">
        <v>1119</v>
      </c>
      <c r="F562" s="7">
        <v>407</v>
      </c>
      <c r="G562" s="7">
        <v>413</v>
      </c>
      <c r="H562" s="9">
        <f t="shared" si="17"/>
        <v>1.4742014742014753</v>
      </c>
    </row>
    <row r="563" spans="1:8" ht="19.5" customHeight="1">
      <c r="A563" s="7" t="s">
        <v>602</v>
      </c>
      <c r="B563" s="7"/>
      <c r="C563" s="7"/>
      <c r="D563" s="9" t="e">
        <f t="shared" si="16"/>
        <v>#DIV/0!</v>
      </c>
      <c r="E563" s="7" t="s">
        <v>1120</v>
      </c>
      <c r="F563" s="7">
        <f>SUM(F564:F571,B572)</f>
        <v>0</v>
      </c>
      <c r="G563" s="7">
        <f>SUM(G564:G571,C572)</f>
        <v>0</v>
      </c>
      <c r="H563" s="9" t="e">
        <f t="shared" si="17"/>
        <v>#DIV/0!</v>
      </c>
    </row>
    <row r="564" spans="1:8" ht="19.5" customHeight="1">
      <c r="A564" s="7" t="s">
        <v>866</v>
      </c>
      <c r="B564" s="7"/>
      <c r="C564" s="7"/>
      <c r="D564" s="9" t="e">
        <f t="shared" si="16"/>
        <v>#DIV/0!</v>
      </c>
      <c r="E564" s="7" t="s">
        <v>867</v>
      </c>
      <c r="F564" s="7"/>
      <c r="G564" s="7"/>
      <c r="H564" s="9" t="e">
        <f t="shared" si="17"/>
        <v>#DIV/0!</v>
      </c>
    </row>
    <row r="565" spans="1:8" ht="19.5" customHeight="1">
      <c r="A565" s="7" t="s">
        <v>868</v>
      </c>
      <c r="B565" s="7"/>
      <c r="C565" s="7"/>
      <c r="D565" s="9" t="e">
        <f t="shared" si="16"/>
        <v>#DIV/0!</v>
      </c>
      <c r="E565" s="7" t="s">
        <v>869</v>
      </c>
      <c r="F565" s="7"/>
      <c r="G565" s="7"/>
      <c r="H565" s="9" t="e">
        <f t="shared" si="17"/>
        <v>#DIV/0!</v>
      </c>
    </row>
    <row r="566" spans="1:8" ht="19.5" customHeight="1">
      <c r="A566" s="7" t="s">
        <v>1121</v>
      </c>
      <c r="B566" s="7"/>
      <c r="C566" s="7"/>
      <c r="D566" s="9" t="e">
        <f t="shared" si="16"/>
        <v>#DIV/0!</v>
      </c>
      <c r="E566" s="7" t="s">
        <v>871</v>
      </c>
      <c r="F566" s="7"/>
      <c r="G566" s="7"/>
      <c r="H566" s="9" t="e">
        <f t="shared" si="17"/>
        <v>#DIV/0!</v>
      </c>
    </row>
    <row r="567" spans="1:8" ht="19.5" customHeight="1">
      <c r="A567" s="7" t="s">
        <v>1122</v>
      </c>
      <c r="B567" s="7"/>
      <c r="C567" s="7"/>
      <c r="D567" s="9" t="e">
        <f t="shared" si="16"/>
        <v>#DIV/0!</v>
      </c>
      <c r="E567" s="7" t="s">
        <v>873</v>
      </c>
      <c r="F567" s="7"/>
      <c r="G567" s="7"/>
      <c r="H567" s="9" t="e">
        <f t="shared" si="17"/>
        <v>#DIV/0!</v>
      </c>
    </row>
    <row r="568" spans="1:8" ht="19.5" customHeight="1">
      <c r="A568" s="7" t="s">
        <v>636</v>
      </c>
      <c r="B568" s="7">
        <v>24</v>
      </c>
      <c r="C568" s="7">
        <v>25</v>
      </c>
      <c r="D568" s="9">
        <f t="shared" si="16"/>
        <v>4.166666666666674</v>
      </c>
      <c r="E568" s="7" t="s">
        <v>874</v>
      </c>
      <c r="F568" s="7"/>
      <c r="G568" s="7"/>
      <c r="H568" s="9" t="e">
        <f t="shared" si="17"/>
        <v>#DIV/0!</v>
      </c>
    </row>
    <row r="569" spans="1:8" ht="19.5" customHeight="1">
      <c r="A569" s="1" t="s">
        <v>875</v>
      </c>
      <c r="B569" s="1">
        <v>340</v>
      </c>
      <c r="C569" s="1">
        <v>80</v>
      </c>
      <c r="D569" s="20">
        <f t="shared" si="16"/>
        <v>-76.47058823529412</v>
      </c>
      <c r="E569" s="7" t="s">
        <v>632</v>
      </c>
      <c r="F569" s="7"/>
      <c r="G569" s="7"/>
      <c r="H569" s="9" t="e">
        <f t="shared" si="17"/>
        <v>#DIV/0!</v>
      </c>
    </row>
    <row r="570" spans="1:8" ht="19.5" customHeight="1">
      <c r="A570" s="7" t="s">
        <v>876</v>
      </c>
      <c r="B570" s="7">
        <f>SUM(B571,F545:F549)</f>
        <v>1263</v>
      </c>
      <c r="C570" s="7">
        <f>SUM(C571,G545:G549)</f>
        <v>1325</v>
      </c>
      <c r="D570" s="9">
        <f t="shared" si="16"/>
        <v>4.908946951702298</v>
      </c>
      <c r="E570" s="7" t="s">
        <v>877</v>
      </c>
      <c r="F570" s="7"/>
      <c r="G570" s="7"/>
      <c r="H570" s="9" t="e">
        <f t="shared" si="17"/>
        <v>#DIV/0!</v>
      </c>
    </row>
    <row r="571" spans="1:8" ht="19.5" customHeight="1">
      <c r="A571" s="7" t="s">
        <v>598</v>
      </c>
      <c r="B571" s="7">
        <v>100</v>
      </c>
      <c r="C571" s="7">
        <v>120</v>
      </c>
      <c r="D571" s="9">
        <f t="shared" si="16"/>
        <v>19.999999999999996</v>
      </c>
      <c r="E571" s="7" t="s">
        <v>878</v>
      </c>
      <c r="F571" s="7"/>
      <c r="G571" s="7"/>
      <c r="H571" s="9" t="e">
        <f t="shared" si="17"/>
        <v>#DIV/0!</v>
      </c>
    </row>
    <row r="572" spans="1:8" ht="19.5" customHeight="1">
      <c r="A572" s="7" t="s">
        <v>879</v>
      </c>
      <c r="B572" s="7"/>
      <c r="C572" s="7"/>
      <c r="D572" s="9" t="e">
        <f t="shared" si="16"/>
        <v>#DIV/0!</v>
      </c>
      <c r="E572" s="7" t="s">
        <v>880</v>
      </c>
      <c r="F572" s="7"/>
      <c r="G572" s="7"/>
      <c r="H572" s="9" t="e">
        <f t="shared" si="17"/>
        <v>#DIV/0!</v>
      </c>
    </row>
    <row r="573" spans="1:8" ht="19.5" customHeight="1">
      <c r="A573" s="18" t="s">
        <v>1123</v>
      </c>
      <c r="B573" s="18">
        <f>SUM(B574,B595,F588,F597,B610,F599)</f>
        <v>5412</v>
      </c>
      <c r="C573" s="18">
        <f>SUM(C574,C595,G588,G597,C610,G599)</f>
        <v>5134</v>
      </c>
      <c r="D573" s="19">
        <f t="shared" si="16"/>
        <v>-5.136733185513675</v>
      </c>
      <c r="E573" s="7" t="s">
        <v>882</v>
      </c>
      <c r="F573" s="7"/>
      <c r="G573" s="7"/>
      <c r="H573" s="9" t="e">
        <f t="shared" si="17"/>
        <v>#DIV/0!</v>
      </c>
    </row>
    <row r="574" spans="1:8" ht="19.5" customHeight="1">
      <c r="A574" s="7" t="s">
        <v>883</v>
      </c>
      <c r="B574" s="7">
        <f>SUM(B575:B594)</f>
        <v>4825</v>
      </c>
      <c r="C574" s="7">
        <f>SUM(C575:C594)</f>
        <v>4088</v>
      </c>
      <c r="D574" s="9">
        <f t="shared" si="16"/>
        <v>-15.274611398963733</v>
      </c>
      <c r="E574" s="7" t="s">
        <v>884</v>
      </c>
      <c r="F574" s="7"/>
      <c r="G574" s="7"/>
      <c r="H574" s="9" t="e">
        <f t="shared" si="17"/>
        <v>#DIV/0!</v>
      </c>
    </row>
    <row r="575" spans="1:8" ht="19.5" customHeight="1">
      <c r="A575" s="7" t="s">
        <v>598</v>
      </c>
      <c r="B575" s="7">
        <v>1813</v>
      </c>
      <c r="C575" s="7">
        <v>1912</v>
      </c>
      <c r="D575" s="9">
        <f t="shared" si="16"/>
        <v>5.4605626034197385</v>
      </c>
      <c r="E575" s="7" t="s">
        <v>885</v>
      </c>
      <c r="F575" s="7"/>
      <c r="G575" s="7"/>
      <c r="H575" s="9" t="e">
        <f t="shared" si="17"/>
        <v>#DIV/0!</v>
      </c>
    </row>
    <row r="576" spans="1:8" ht="19.5" customHeight="1">
      <c r="A576" s="7" t="s">
        <v>600</v>
      </c>
      <c r="B576" s="7">
        <v>790</v>
      </c>
      <c r="C576" s="7">
        <v>790</v>
      </c>
      <c r="D576" s="9">
        <f t="shared" si="16"/>
        <v>0</v>
      </c>
      <c r="E576" s="7" t="s">
        <v>886</v>
      </c>
      <c r="F576" s="7"/>
      <c r="G576" s="7"/>
      <c r="H576" s="9" t="e">
        <f t="shared" si="17"/>
        <v>#DIV/0!</v>
      </c>
    </row>
    <row r="577" spans="1:8" ht="19.5" customHeight="1">
      <c r="A577" s="7" t="s">
        <v>602</v>
      </c>
      <c r="B577" s="7"/>
      <c r="C577" s="7"/>
      <c r="D577" s="9" t="e">
        <f t="shared" si="16"/>
        <v>#DIV/0!</v>
      </c>
      <c r="E577" s="7" t="s">
        <v>887</v>
      </c>
      <c r="F577" s="7"/>
      <c r="G577" s="7"/>
      <c r="H577" s="9" t="e">
        <f t="shared" si="17"/>
        <v>#DIV/0!</v>
      </c>
    </row>
    <row r="578" spans="1:8" ht="19.5" customHeight="1">
      <c r="A578" s="7" t="s">
        <v>888</v>
      </c>
      <c r="B578" s="7"/>
      <c r="C578" s="7"/>
      <c r="D578" s="9" t="e">
        <f t="shared" si="16"/>
        <v>#DIV/0!</v>
      </c>
      <c r="E578" s="7" t="s">
        <v>889</v>
      </c>
      <c r="F578" s="7"/>
      <c r="G578" s="7"/>
      <c r="H578" s="9" t="e">
        <f t="shared" si="17"/>
        <v>#DIV/0!</v>
      </c>
    </row>
    <row r="579" spans="1:8" ht="19.5" customHeight="1">
      <c r="A579" s="7" t="s">
        <v>890</v>
      </c>
      <c r="B579" s="7">
        <v>5</v>
      </c>
      <c r="C579" s="7"/>
      <c r="D579" s="9">
        <f t="shared" si="16"/>
        <v>-100</v>
      </c>
      <c r="E579" s="7" t="s">
        <v>891</v>
      </c>
      <c r="F579" s="7"/>
      <c r="G579" s="7"/>
      <c r="H579" s="9" t="e">
        <f t="shared" si="17"/>
        <v>#DIV/0!</v>
      </c>
    </row>
    <row r="580" spans="1:8" ht="19.5" customHeight="1">
      <c r="A580" s="7" t="s">
        <v>892</v>
      </c>
      <c r="B580" s="7"/>
      <c r="C580" s="7"/>
      <c r="D580" s="9" t="e">
        <f t="shared" si="16"/>
        <v>#DIV/0!</v>
      </c>
      <c r="E580" s="7" t="s">
        <v>893</v>
      </c>
      <c r="F580" s="7"/>
      <c r="G580" s="7"/>
      <c r="H580" s="9" t="e">
        <f t="shared" si="17"/>
        <v>#DIV/0!</v>
      </c>
    </row>
    <row r="581" spans="1:8" ht="19.5" customHeight="1">
      <c r="A581" s="7" t="s">
        <v>894</v>
      </c>
      <c r="B581" s="7"/>
      <c r="C581" s="7"/>
      <c r="D581" s="9" t="e">
        <f aca="true" t="shared" si="18" ref="D581:D644">(C581/B581-1)*100</f>
        <v>#DIV/0!</v>
      </c>
      <c r="E581" s="7" t="s">
        <v>895</v>
      </c>
      <c r="F581" s="7"/>
      <c r="G581" s="7"/>
      <c r="H581" s="9" t="e">
        <f aca="true" t="shared" si="19" ref="H581:H644">(G581/F581-1)*100</f>
        <v>#DIV/0!</v>
      </c>
    </row>
    <row r="582" spans="1:8" ht="19.5" customHeight="1">
      <c r="A582" s="7" t="s">
        <v>896</v>
      </c>
      <c r="B582" s="7"/>
      <c r="C582" s="7"/>
      <c r="D582" s="9" t="e">
        <f t="shared" si="18"/>
        <v>#DIV/0!</v>
      </c>
      <c r="E582" s="7" t="s">
        <v>897</v>
      </c>
      <c r="F582" s="7"/>
      <c r="G582" s="7"/>
      <c r="H582" s="9" t="e">
        <f t="shared" si="19"/>
        <v>#DIV/0!</v>
      </c>
    </row>
    <row r="583" spans="1:8" ht="19.5" customHeight="1">
      <c r="A583" s="7" t="s">
        <v>898</v>
      </c>
      <c r="B583" s="7"/>
      <c r="C583" s="7">
        <v>5</v>
      </c>
      <c r="D583" s="9" t="e">
        <f t="shared" si="18"/>
        <v>#DIV/0!</v>
      </c>
      <c r="E583" s="7" t="s">
        <v>899</v>
      </c>
      <c r="F583" s="7"/>
      <c r="G583" s="7"/>
      <c r="H583" s="9" t="e">
        <f t="shared" si="19"/>
        <v>#DIV/0!</v>
      </c>
    </row>
    <row r="584" spans="1:8" ht="19.5" customHeight="1">
      <c r="A584" s="7" t="s">
        <v>900</v>
      </c>
      <c r="B584" s="7"/>
      <c r="C584" s="7"/>
      <c r="D584" s="9" t="e">
        <f t="shared" si="18"/>
        <v>#DIV/0!</v>
      </c>
      <c r="E584" s="7" t="s">
        <v>901</v>
      </c>
      <c r="F584" s="7"/>
      <c r="G584" s="7"/>
      <c r="H584" s="9" t="e">
        <f t="shared" si="19"/>
        <v>#DIV/0!</v>
      </c>
    </row>
    <row r="585" spans="1:8" ht="19.5" customHeight="1">
      <c r="A585" s="7" t="s">
        <v>902</v>
      </c>
      <c r="B585" s="7"/>
      <c r="C585" s="7"/>
      <c r="D585" s="9" t="e">
        <f t="shared" si="18"/>
        <v>#DIV/0!</v>
      </c>
      <c r="E585" s="7" t="s">
        <v>903</v>
      </c>
      <c r="F585" s="7"/>
      <c r="G585" s="7"/>
      <c r="H585" s="9" t="e">
        <f t="shared" si="19"/>
        <v>#DIV/0!</v>
      </c>
    </row>
    <row r="586" spans="1:8" ht="19.5" customHeight="1">
      <c r="A586" s="7" t="s">
        <v>904</v>
      </c>
      <c r="B586" s="7"/>
      <c r="C586" s="7"/>
      <c r="D586" s="9" t="e">
        <f t="shared" si="18"/>
        <v>#DIV/0!</v>
      </c>
      <c r="E586" s="7" t="s">
        <v>636</v>
      </c>
      <c r="F586" s="7"/>
      <c r="G586" s="7"/>
      <c r="H586" s="9" t="e">
        <f t="shared" si="19"/>
        <v>#DIV/0!</v>
      </c>
    </row>
    <row r="587" spans="1:8" ht="19.5" customHeight="1">
      <c r="A587" s="7" t="s">
        <v>905</v>
      </c>
      <c r="B587" s="7"/>
      <c r="C587" s="7"/>
      <c r="D587" s="9" t="e">
        <f t="shared" si="18"/>
        <v>#DIV/0!</v>
      </c>
      <c r="E587" s="7" t="s">
        <v>906</v>
      </c>
      <c r="F587" s="7"/>
      <c r="G587" s="7"/>
      <c r="H587" s="9" t="e">
        <f t="shared" si="19"/>
        <v>#DIV/0!</v>
      </c>
    </row>
    <row r="588" spans="1:8" ht="19.5" customHeight="1">
      <c r="A588" s="7" t="s">
        <v>907</v>
      </c>
      <c r="B588" s="7"/>
      <c r="C588" s="7"/>
      <c r="D588" s="9" t="e">
        <f t="shared" si="18"/>
        <v>#DIV/0!</v>
      </c>
      <c r="E588" s="7" t="s">
        <v>908</v>
      </c>
      <c r="F588" s="7">
        <f>SUM(F589:F596)</f>
        <v>80</v>
      </c>
      <c r="G588" s="7">
        <f>SUM(G589:G596)</f>
        <v>85</v>
      </c>
      <c r="H588" s="9">
        <f t="shared" si="19"/>
        <v>6.25</v>
      </c>
    </row>
    <row r="589" spans="1:8" ht="19.5" customHeight="1">
      <c r="A589" s="7" t="s">
        <v>909</v>
      </c>
      <c r="B589" s="7"/>
      <c r="C589" s="7"/>
      <c r="D589" s="9" t="e">
        <f t="shared" si="18"/>
        <v>#DIV/0!</v>
      </c>
      <c r="E589" s="7" t="s">
        <v>598</v>
      </c>
      <c r="F589" s="7">
        <v>50</v>
      </c>
      <c r="G589" s="7">
        <v>55</v>
      </c>
      <c r="H589" s="9">
        <f t="shared" si="19"/>
        <v>10.000000000000009</v>
      </c>
    </row>
    <row r="590" spans="1:8" ht="19.5" customHeight="1">
      <c r="A590" s="7" t="s">
        <v>910</v>
      </c>
      <c r="B590" s="7"/>
      <c r="C590" s="7"/>
      <c r="D590" s="9" t="e">
        <f t="shared" si="18"/>
        <v>#DIV/0!</v>
      </c>
      <c r="E590" s="7" t="s">
        <v>600</v>
      </c>
      <c r="F590" s="7"/>
      <c r="G590" s="7"/>
      <c r="H590" s="9" t="e">
        <f t="shared" si="19"/>
        <v>#DIV/0!</v>
      </c>
    </row>
    <row r="591" spans="1:8" ht="19.5" customHeight="1">
      <c r="A591" s="7" t="s">
        <v>911</v>
      </c>
      <c r="B591" s="7"/>
      <c r="C591" s="7"/>
      <c r="D591" s="9" t="e">
        <f t="shared" si="18"/>
        <v>#DIV/0!</v>
      </c>
      <c r="E591" s="7" t="s">
        <v>602</v>
      </c>
      <c r="F591" s="7"/>
      <c r="G591" s="7"/>
      <c r="H591" s="9" t="e">
        <f t="shared" si="19"/>
        <v>#DIV/0!</v>
      </c>
    </row>
    <row r="592" spans="1:8" ht="19.5" customHeight="1">
      <c r="A592" s="7" t="s">
        <v>912</v>
      </c>
      <c r="B592" s="7">
        <v>2000</v>
      </c>
      <c r="C592" s="7">
        <v>1100</v>
      </c>
      <c r="D592" s="9">
        <f t="shared" si="18"/>
        <v>-44.99999999999999</v>
      </c>
      <c r="E592" s="7" t="s">
        <v>913</v>
      </c>
      <c r="F592" s="7"/>
      <c r="G592" s="7"/>
      <c r="H592" s="9" t="e">
        <f t="shared" si="19"/>
        <v>#DIV/0!</v>
      </c>
    </row>
    <row r="593" spans="1:8" ht="19.5" customHeight="1">
      <c r="A593" s="7" t="s">
        <v>636</v>
      </c>
      <c r="B593" s="7">
        <v>25</v>
      </c>
      <c r="C593" s="7">
        <v>26</v>
      </c>
      <c r="D593" s="9">
        <f t="shared" si="18"/>
        <v>4.0000000000000036</v>
      </c>
      <c r="E593" s="7" t="s">
        <v>914</v>
      </c>
      <c r="F593" s="7"/>
      <c r="G593" s="7"/>
      <c r="H593" s="9" t="e">
        <f t="shared" si="19"/>
        <v>#DIV/0!</v>
      </c>
    </row>
    <row r="594" spans="1:8" ht="19.5" customHeight="1">
      <c r="A594" s="7" t="s">
        <v>915</v>
      </c>
      <c r="B594" s="7">
        <v>192</v>
      </c>
      <c r="C594" s="7">
        <v>255</v>
      </c>
      <c r="D594" s="9">
        <f t="shared" si="18"/>
        <v>32.8125</v>
      </c>
      <c r="E594" s="7" t="s">
        <v>916</v>
      </c>
      <c r="F594" s="7"/>
      <c r="G594" s="7"/>
      <c r="H594" s="9" t="e">
        <f t="shared" si="19"/>
        <v>#DIV/0!</v>
      </c>
    </row>
    <row r="595" spans="1:8" ht="19.5" customHeight="1">
      <c r="A595" s="7" t="s">
        <v>917</v>
      </c>
      <c r="B595" s="7">
        <f>SUM(B596:B598,F572:F587)</f>
        <v>0</v>
      </c>
      <c r="C595" s="7">
        <f>SUM(C596:C598,G572:G587)</f>
        <v>0</v>
      </c>
      <c r="D595" s="9" t="e">
        <f t="shared" si="18"/>
        <v>#DIV/0!</v>
      </c>
      <c r="E595" s="7" t="s">
        <v>636</v>
      </c>
      <c r="F595" s="7"/>
      <c r="G595" s="7"/>
      <c r="H595" s="9" t="e">
        <f t="shared" si="19"/>
        <v>#DIV/0!</v>
      </c>
    </row>
    <row r="596" spans="1:8" ht="19.5" customHeight="1">
      <c r="A596" s="7" t="s">
        <v>598</v>
      </c>
      <c r="B596" s="7"/>
      <c r="C596" s="7"/>
      <c r="D596" s="9" t="e">
        <f t="shared" si="18"/>
        <v>#DIV/0!</v>
      </c>
      <c r="E596" s="7" t="s">
        <v>918</v>
      </c>
      <c r="F596" s="7">
        <v>30</v>
      </c>
      <c r="G596" s="7">
        <v>30</v>
      </c>
      <c r="H596" s="9">
        <f t="shared" si="19"/>
        <v>0</v>
      </c>
    </row>
    <row r="597" spans="1:8" ht="19.5" customHeight="1">
      <c r="A597" s="7" t="s">
        <v>600</v>
      </c>
      <c r="B597" s="7"/>
      <c r="C597" s="7"/>
      <c r="D597" s="9" t="e">
        <f t="shared" si="18"/>
        <v>#DIV/0!</v>
      </c>
      <c r="E597" s="7" t="s">
        <v>919</v>
      </c>
      <c r="F597" s="7">
        <f>SUM(F598,B599:B609)</f>
        <v>157</v>
      </c>
      <c r="G597" s="7">
        <f>SUM(G598,C599:C609)</f>
        <v>181</v>
      </c>
      <c r="H597" s="9">
        <f t="shared" si="19"/>
        <v>15.286624203821653</v>
      </c>
    </row>
    <row r="598" spans="1:8" ht="19.5" customHeight="1">
      <c r="A598" s="7" t="s">
        <v>602</v>
      </c>
      <c r="B598" s="7"/>
      <c r="C598" s="7"/>
      <c r="D598" s="9" t="e">
        <f t="shared" si="18"/>
        <v>#DIV/0!</v>
      </c>
      <c r="E598" s="7" t="s">
        <v>598</v>
      </c>
      <c r="F598" s="7">
        <v>52</v>
      </c>
      <c r="G598" s="7">
        <v>65</v>
      </c>
      <c r="H598" s="9">
        <f t="shared" si="19"/>
        <v>25</v>
      </c>
    </row>
    <row r="599" spans="1:8" ht="19.5" customHeight="1">
      <c r="A599" s="7" t="s">
        <v>600</v>
      </c>
      <c r="B599" s="7"/>
      <c r="C599" s="7"/>
      <c r="D599" s="9" t="e">
        <f t="shared" si="18"/>
        <v>#DIV/0!</v>
      </c>
      <c r="E599" s="7" t="s">
        <v>1124</v>
      </c>
      <c r="F599" s="7">
        <v>0</v>
      </c>
      <c r="G599" s="7">
        <v>0</v>
      </c>
      <c r="H599" s="9" t="e">
        <f t="shared" si="19"/>
        <v>#DIV/0!</v>
      </c>
    </row>
    <row r="600" spans="1:8" ht="19.5" customHeight="1">
      <c r="A600" s="7" t="s">
        <v>602</v>
      </c>
      <c r="B600" s="7"/>
      <c r="C600" s="7"/>
      <c r="D600" s="9" t="e">
        <f t="shared" si="18"/>
        <v>#DIV/0!</v>
      </c>
      <c r="E600" s="7" t="s">
        <v>1125</v>
      </c>
      <c r="F600" s="7">
        <f>SUM(F601,F610,F614)</f>
        <v>10125</v>
      </c>
      <c r="G600" s="7">
        <f>SUM(G601,G610,G614)</f>
        <v>11760</v>
      </c>
      <c r="H600" s="9">
        <f t="shared" si="19"/>
        <v>16.148148148148156</v>
      </c>
    </row>
    <row r="601" spans="1:8" ht="19.5" customHeight="1">
      <c r="A601" s="7" t="s">
        <v>1126</v>
      </c>
      <c r="B601" s="7"/>
      <c r="C601" s="7"/>
      <c r="D601" s="9" t="e">
        <f t="shared" si="18"/>
        <v>#DIV/0!</v>
      </c>
      <c r="E601" s="7" t="s">
        <v>923</v>
      </c>
      <c r="F601" s="7">
        <f>SUM(F602:F609)</f>
        <v>0</v>
      </c>
      <c r="G601" s="7">
        <f>SUM(G602:G609)</f>
        <v>0</v>
      </c>
      <c r="H601" s="9" t="e">
        <f t="shared" si="19"/>
        <v>#DIV/0!</v>
      </c>
    </row>
    <row r="602" spans="1:8" ht="19.5" customHeight="1">
      <c r="A602" s="7" t="s">
        <v>1127</v>
      </c>
      <c r="B602" s="7"/>
      <c r="C602" s="7"/>
      <c r="D602" s="9" t="e">
        <f t="shared" si="18"/>
        <v>#DIV/0!</v>
      </c>
      <c r="E602" s="7" t="s">
        <v>925</v>
      </c>
      <c r="F602" s="7"/>
      <c r="G602" s="7"/>
      <c r="H602" s="9" t="e">
        <f t="shared" si="19"/>
        <v>#DIV/0!</v>
      </c>
    </row>
    <row r="603" spans="1:8" ht="19.5" customHeight="1">
      <c r="A603" s="7" t="s">
        <v>926</v>
      </c>
      <c r="B603" s="7"/>
      <c r="C603" s="7"/>
      <c r="D603" s="9" t="e">
        <f t="shared" si="18"/>
        <v>#DIV/0!</v>
      </c>
      <c r="E603" s="7" t="s">
        <v>927</v>
      </c>
      <c r="F603" s="7"/>
      <c r="G603" s="7"/>
      <c r="H603" s="9" t="e">
        <f t="shared" si="19"/>
        <v>#DIV/0!</v>
      </c>
    </row>
    <row r="604" spans="1:8" ht="19.5" customHeight="1">
      <c r="A604" s="7" t="s">
        <v>928</v>
      </c>
      <c r="B604" s="7"/>
      <c r="C604" s="7"/>
      <c r="D604" s="9" t="e">
        <f t="shared" si="18"/>
        <v>#DIV/0!</v>
      </c>
      <c r="E604" s="7" t="s">
        <v>929</v>
      </c>
      <c r="F604" s="7"/>
      <c r="G604" s="7"/>
      <c r="H604" s="9" t="e">
        <f t="shared" si="19"/>
        <v>#DIV/0!</v>
      </c>
    </row>
    <row r="605" spans="1:8" ht="19.5" customHeight="1">
      <c r="A605" s="7" t="s">
        <v>1128</v>
      </c>
      <c r="B605" s="7"/>
      <c r="C605" s="7"/>
      <c r="D605" s="9" t="e">
        <f t="shared" si="18"/>
        <v>#DIV/0!</v>
      </c>
      <c r="E605" s="7" t="s">
        <v>931</v>
      </c>
      <c r="F605" s="7"/>
      <c r="G605" s="7"/>
      <c r="H605" s="9" t="e">
        <f t="shared" si="19"/>
        <v>#DIV/0!</v>
      </c>
    </row>
    <row r="606" spans="1:8" ht="19.5" customHeight="1">
      <c r="A606" s="7" t="s">
        <v>1129</v>
      </c>
      <c r="B606" s="7"/>
      <c r="C606" s="7"/>
      <c r="D606" s="9" t="e">
        <f t="shared" si="18"/>
        <v>#DIV/0!</v>
      </c>
      <c r="E606" s="7" t="s">
        <v>933</v>
      </c>
      <c r="F606" s="7"/>
      <c r="G606" s="7"/>
      <c r="H606" s="9" t="e">
        <f t="shared" si="19"/>
        <v>#DIV/0!</v>
      </c>
    </row>
    <row r="607" spans="1:8" ht="19.5" customHeight="1">
      <c r="A607" s="7" t="s">
        <v>1130</v>
      </c>
      <c r="B607" s="7"/>
      <c r="C607" s="7"/>
      <c r="D607" s="9" t="e">
        <f t="shared" si="18"/>
        <v>#DIV/0!</v>
      </c>
      <c r="E607" s="7" t="s">
        <v>935</v>
      </c>
      <c r="F607" s="7"/>
      <c r="G607" s="7"/>
      <c r="H607" s="9" t="e">
        <f t="shared" si="19"/>
        <v>#DIV/0!</v>
      </c>
    </row>
    <row r="608" spans="1:8" ht="19.5" customHeight="1">
      <c r="A608" s="7" t="s">
        <v>936</v>
      </c>
      <c r="B608" s="7">
        <v>77</v>
      </c>
      <c r="C608" s="7">
        <v>98</v>
      </c>
      <c r="D608" s="9">
        <f t="shared" si="18"/>
        <v>27.27272727272727</v>
      </c>
      <c r="E608" s="7" t="s">
        <v>937</v>
      </c>
      <c r="F608" s="7"/>
      <c r="G608" s="7"/>
      <c r="H608" s="9" t="e">
        <f t="shared" si="19"/>
        <v>#DIV/0!</v>
      </c>
    </row>
    <row r="609" spans="1:8" ht="19.5" customHeight="1">
      <c r="A609" s="7" t="s">
        <v>938</v>
      </c>
      <c r="B609" s="7">
        <v>28</v>
      </c>
      <c r="C609" s="7">
        <v>18</v>
      </c>
      <c r="D609" s="9">
        <f t="shared" si="18"/>
        <v>-35.71428571428571</v>
      </c>
      <c r="E609" s="7" t="s">
        <v>939</v>
      </c>
      <c r="F609" s="7"/>
      <c r="G609" s="7"/>
      <c r="H609" s="9" t="e">
        <f t="shared" si="19"/>
        <v>#DIV/0!</v>
      </c>
    </row>
    <row r="610" spans="1:8" ht="19.5" customHeight="1">
      <c r="A610" s="7" t="s">
        <v>940</v>
      </c>
      <c r="B610" s="7">
        <f>SUM(B611:B625)</f>
        <v>350</v>
      </c>
      <c r="C610" s="7">
        <f>SUM(C611:C625)</f>
        <v>780</v>
      </c>
      <c r="D610" s="9">
        <f t="shared" si="18"/>
        <v>122.85714285714286</v>
      </c>
      <c r="E610" s="7" t="s">
        <v>941</v>
      </c>
      <c r="F610" s="7">
        <f>SUM(F611:F613)</f>
        <v>9666</v>
      </c>
      <c r="G610" s="7">
        <f>SUM(G611:G613)</f>
        <v>11199</v>
      </c>
      <c r="H610" s="9">
        <f t="shared" si="19"/>
        <v>15.859714463066421</v>
      </c>
    </row>
    <row r="611" spans="1:8" ht="19.5" customHeight="1">
      <c r="A611" s="7" t="s">
        <v>598</v>
      </c>
      <c r="B611" s="7"/>
      <c r="C611" s="7"/>
      <c r="D611" s="9" t="e">
        <f t="shared" si="18"/>
        <v>#DIV/0!</v>
      </c>
      <c r="E611" s="7" t="s">
        <v>942</v>
      </c>
      <c r="F611" s="7">
        <v>9666</v>
      </c>
      <c r="G611" s="7">
        <v>11199</v>
      </c>
      <c r="H611" s="9">
        <f t="shared" si="19"/>
        <v>15.859714463066421</v>
      </c>
    </row>
    <row r="612" spans="1:8" ht="19.5" customHeight="1">
      <c r="A612" s="7" t="s">
        <v>600</v>
      </c>
      <c r="B612" s="7"/>
      <c r="C612" s="7"/>
      <c r="D612" s="9" t="e">
        <f t="shared" si="18"/>
        <v>#DIV/0!</v>
      </c>
      <c r="E612" s="7" t="s">
        <v>943</v>
      </c>
      <c r="F612" s="7"/>
      <c r="G612" s="7"/>
      <c r="H612" s="9" t="e">
        <f t="shared" si="19"/>
        <v>#DIV/0!</v>
      </c>
    </row>
    <row r="613" spans="1:8" ht="19.5" customHeight="1">
      <c r="A613" s="7" t="s">
        <v>602</v>
      </c>
      <c r="B613" s="7"/>
      <c r="C613" s="7"/>
      <c r="D613" s="9" t="e">
        <f t="shared" si="18"/>
        <v>#DIV/0!</v>
      </c>
      <c r="E613" s="7" t="s">
        <v>944</v>
      </c>
      <c r="F613" s="7"/>
      <c r="G613" s="7"/>
      <c r="H613" s="9" t="e">
        <f t="shared" si="19"/>
        <v>#DIV/0!</v>
      </c>
    </row>
    <row r="614" spans="1:8" ht="19.5" customHeight="1">
      <c r="A614" s="7" t="s">
        <v>945</v>
      </c>
      <c r="B614" s="7"/>
      <c r="C614" s="7"/>
      <c r="D614" s="9" t="e">
        <f t="shared" si="18"/>
        <v>#DIV/0!</v>
      </c>
      <c r="E614" s="7" t="s">
        <v>946</v>
      </c>
      <c r="F614" s="7">
        <f>SUM(F615:F616)</f>
        <v>459</v>
      </c>
      <c r="G614" s="7">
        <f>SUM(G615:G616)</f>
        <v>561</v>
      </c>
      <c r="H614" s="9">
        <f t="shared" si="19"/>
        <v>22.222222222222232</v>
      </c>
    </row>
    <row r="615" spans="1:8" ht="19.5" customHeight="1">
      <c r="A615" s="7" t="s">
        <v>1131</v>
      </c>
      <c r="B615" s="7"/>
      <c r="C615" s="7"/>
      <c r="D615" s="9" t="e">
        <f t="shared" si="18"/>
        <v>#DIV/0!</v>
      </c>
      <c r="E615" s="7" t="s">
        <v>948</v>
      </c>
      <c r="F615" s="7"/>
      <c r="G615" s="7"/>
      <c r="H615" s="9" t="e">
        <f t="shared" si="19"/>
        <v>#DIV/0!</v>
      </c>
    </row>
    <row r="616" spans="1:8" ht="19.5" customHeight="1">
      <c r="A616" s="7" t="s">
        <v>949</v>
      </c>
      <c r="B616" s="7"/>
      <c r="C616" s="7"/>
      <c r="D616" s="9" t="e">
        <f t="shared" si="18"/>
        <v>#DIV/0!</v>
      </c>
      <c r="E616" s="7" t="s">
        <v>950</v>
      </c>
      <c r="F616" s="7">
        <v>459</v>
      </c>
      <c r="G616" s="7">
        <v>561</v>
      </c>
      <c r="H616" s="9">
        <f t="shared" si="19"/>
        <v>22.222222222222232</v>
      </c>
    </row>
    <row r="617" spans="1:8" ht="19.5" customHeight="1">
      <c r="A617" s="7" t="s">
        <v>951</v>
      </c>
      <c r="B617" s="7"/>
      <c r="C617" s="7"/>
      <c r="D617" s="9" t="e">
        <f t="shared" si="18"/>
        <v>#DIV/0!</v>
      </c>
      <c r="E617" s="7" t="s">
        <v>1132</v>
      </c>
      <c r="F617" s="7">
        <f>SUM(F618,B633,B647,F626,F632)</f>
        <v>1831</v>
      </c>
      <c r="G617" s="7">
        <f>SUM(G618,C633,C647,G626,G632)</f>
        <v>1959</v>
      </c>
      <c r="H617" s="9">
        <f t="shared" si="19"/>
        <v>6.990715456034957</v>
      </c>
    </row>
    <row r="618" spans="1:8" ht="19.5" customHeight="1">
      <c r="A618" s="7" t="s">
        <v>953</v>
      </c>
      <c r="B618" s="7">
        <v>228</v>
      </c>
      <c r="C618" s="7">
        <v>258</v>
      </c>
      <c r="D618" s="9">
        <f t="shared" si="18"/>
        <v>13.157894736842103</v>
      </c>
      <c r="E618" s="7" t="s">
        <v>954</v>
      </c>
      <c r="F618" s="7">
        <f>SUM(F619:F625,B626:B632)</f>
        <v>387</v>
      </c>
      <c r="G618" s="7">
        <f>SUM(G619:G625,C626:C632)</f>
        <v>462</v>
      </c>
      <c r="H618" s="9">
        <f t="shared" si="19"/>
        <v>19.379844961240302</v>
      </c>
    </row>
    <row r="619" spans="1:8" ht="19.5" customHeight="1">
      <c r="A619" s="7" t="s">
        <v>955</v>
      </c>
      <c r="B619" s="7">
        <v>20</v>
      </c>
      <c r="C619" s="7">
        <v>422</v>
      </c>
      <c r="D619" s="9">
        <f t="shared" si="18"/>
        <v>2010.0000000000002</v>
      </c>
      <c r="E619" s="7" t="s">
        <v>598</v>
      </c>
      <c r="F619" s="7">
        <v>202</v>
      </c>
      <c r="G619" s="7">
        <v>214</v>
      </c>
      <c r="H619" s="9">
        <f t="shared" si="19"/>
        <v>5.940594059405946</v>
      </c>
    </row>
    <row r="620" spans="1:8" ht="19.5" customHeight="1">
      <c r="A620" s="7" t="s">
        <v>956</v>
      </c>
      <c r="B620" s="7"/>
      <c r="C620" s="7"/>
      <c r="D620" s="9" t="e">
        <f t="shared" si="18"/>
        <v>#DIV/0!</v>
      </c>
      <c r="E620" s="7" t="s">
        <v>600</v>
      </c>
      <c r="F620" s="7">
        <v>54</v>
      </c>
      <c r="G620" s="7">
        <v>54</v>
      </c>
      <c r="H620" s="9">
        <f t="shared" si="19"/>
        <v>0</v>
      </c>
    </row>
    <row r="621" spans="1:8" ht="19.5" customHeight="1">
      <c r="A621" s="7" t="s">
        <v>1133</v>
      </c>
      <c r="B621" s="7"/>
      <c r="C621" s="7"/>
      <c r="D621" s="9" t="e">
        <f t="shared" si="18"/>
        <v>#DIV/0!</v>
      </c>
      <c r="E621" s="7" t="s">
        <v>602</v>
      </c>
      <c r="F621" s="7"/>
      <c r="G621" s="7"/>
      <c r="H621" s="9" t="e">
        <f t="shared" si="19"/>
        <v>#DIV/0!</v>
      </c>
    </row>
    <row r="622" spans="1:8" ht="19.5" customHeight="1">
      <c r="A622" s="7" t="s">
        <v>958</v>
      </c>
      <c r="B622" s="7"/>
      <c r="C622" s="7"/>
      <c r="D622" s="9" t="e">
        <f t="shared" si="18"/>
        <v>#DIV/0!</v>
      </c>
      <c r="E622" s="7" t="s">
        <v>959</v>
      </c>
      <c r="F622" s="7"/>
      <c r="G622" s="7"/>
      <c r="H622" s="9" t="e">
        <f t="shared" si="19"/>
        <v>#DIV/0!</v>
      </c>
    </row>
    <row r="623" spans="1:8" ht="19.5" customHeight="1">
      <c r="A623" s="7" t="s">
        <v>960</v>
      </c>
      <c r="B623" s="7"/>
      <c r="C623" s="7"/>
      <c r="D623" s="9" t="e">
        <f t="shared" si="18"/>
        <v>#DIV/0!</v>
      </c>
      <c r="E623" s="7" t="s">
        <v>961</v>
      </c>
      <c r="F623" s="7">
        <v>12</v>
      </c>
      <c r="G623" s="7">
        <v>12</v>
      </c>
      <c r="H623" s="9">
        <f t="shared" si="19"/>
        <v>0</v>
      </c>
    </row>
    <row r="624" spans="1:8" ht="19.5" customHeight="1">
      <c r="A624" s="7" t="s">
        <v>962</v>
      </c>
      <c r="B624" s="7"/>
      <c r="C624" s="7"/>
      <c r="D624" s="9" t="e">
        <f t="shared" si="18"/>
        <v>#DIV/0!</v>
      </c>
      <c r="E624" s="7" t="s">
        <v>963</v>
      </c>
      <c r="F624" s="7">
        <v>30</v>
      </c>
      <c r="G624" s="7">
        <v>35</v>
      </c>
      <c r="H624" s="9">
        <f t="shared" si="19"/>
        <v>16.666666666666675</v>
      </c>
    </row>
    <row r="625" spans="1:8" ht="19.5" customHeight="1">
      <c r="A625" s="7" t="s">
        <v>964</v>
      </c>
      <c r="B625" s="7">
        <v>102</v>
      </c>
      <c r="C625" s="7">
        <v>100</v>
      </c>
      <c r="D625" s="9">
        <f t="shared" si="18"/>
        <v>-1.9607843137254943</v>
      </c>
      <c r="E625" s="7" t="s">
        <v>965</v>
      </c>
      <c r="F625" s="7"/>
      <c r="G625" s="7"/>
      <c r="H625" s="9" t="e">
        <f t="shared" si="19"/>
        <v>#DIV/0!</v>
      </c>
    </row>
    <row r="626" spans="1:8" ht="19.5" customHeight="1">
      <c r="A626" s="7" t="s">
        <v>966</v>
      </c>
      <c r="B626" s="7"/>
      <c r="C626" s="7"/>
      <c r="D626" s="9" t="e">
        <f t="shared" si="18"/>
        <v>#DIV/0!</v>
      </c>
      <c r="E626" s="7" t="s">
        <v>967</v>
      </c>
      <c r="F626" s="7">
        <f>SUM(F627:F631)</f>
        <v>1387</v>
      </c>
      <c r="G626" s="7">
        <f>SUM(G627:G631)</f>
        <v>1430</v>
      </c>
      <c r="H626" s="9">
        <f t="shared" si="19"/>
        <v>3.100216294160063</v>
      </c>
    </row>
    <row r="627" spans="1:8" ht="19.5" customHeight="1">
      <c r="A627" s="7" t="s">
        <v>968</v>
      </c>
      <c r="B627" s="7"/>
      <c r="C627" s="7"/>
      <c r="D627" s="9" t="e">
        <f t="shared" si="18"/>
        <v>#DIV/0!</v>
      </c>
      <c r="E627" s="7" t="s">
        <v>969</v>
      </c>
      <c r="F627" s="7">
        <v>1387</v>
      </c>
      <c r="G627" s="7">
        <v>1430</v>
      </c>
      <c r="H627" s="9">
        <f t="shared" si="19"/>
        <v>3.100216294160063</v>
      </c>
    </row>
    <row r="628" spans="1:8" ht="19.5" customHeight="1">
      <c r="A628" s="7" t="s">
        <v>970</v>
      </c>
      <c r="B628" s="7"/>
      <c r="C628" s="7"/>
      <c r="D628" s="9" t="e">
        <f t="shared" si="18"/>
        <v>#DIV/0!</v>
      </c>
      <c r="E628" s="7" t="s">
        <v>971</v>
      </c>
      <c r="F628" s="7"/>
      <c r="G628" s="7"/>
      <c r="H628" s="9" t="e">
        <f t="shared" si="19"/>
        <v>#DIV/0!</v>
      </c>
    </row>
    <row r="629" spans="1:8" ht="19.5" customHeight="1">
      <c r="A629" s="7" t="s">
        <v>972</v>
      </c>
      <c r="B629" s="7"/>
      <c r="C629" s="7"/>
      <c r="D629" s="9" t="e">
        <f t="shared" si="18"/>
        <v>#DIV/0!</v>
      </c>
      <c r="E629" s="7" t="s">
        <v>973</v>
      </c>
      <c r="F629" s="7"/>
      <c r="G629" s="7"/>
      <c r="H629" s="9" t="e">
        <f t="shared" si="19"/>
        <v>#DIV/0!</v>
      </c>
    </row>
    <row r="630" spans="1:8" ht="19.5" customHeight="1">
      <c r="A630" s="7" t="s">
        <v>974</v>
      </c>
      <c r="B630" s="7"/>
      <c r="C630" s="7"/>
      <c r="D630" s="9" t="e">
        <f t="shared" si="18"/>
        <v>#DIV/0!</v>
      </c>
      <c r="E630" s="7" t="s">
        <v>975</v>
      </c>
      <c r="F630" s="7"/>
      <c r="G630" s="7"/>
      <c r="H630" s="9" t="e">
        <f t="shared" si="19"/>
        <v>#DIV/0!</v>
      </c>
    </row>
    <row r="631" spans="1:8" ht="19.5" customHeight="1">
      <c r="A631" s="7" t="s">
        <v>636</v>
      </c>
      <c r="B631" s="7">
        <v>79</v>
      </c>
      <c r="C631" s="7">
        <v>77</v>
      </c>
      <c r="D631" s="9">
        <f t="shared" si="18"/>
        <v>-2.5316455696202556</v>
      </c>
      <c r="E631" s="7" t="s">
        <v>976</v>
      </c>
      <c r="F631" s="7"/>
      <c r="G631" s="7"/>
      <c r="H631" s="9" t="e">
        <f t="shared" si="19"/>
        <v>#DIV/0!</v>
      </c>
    </row>
    <row r="632" spans="1:8" ht="19.5" customHeight="1">
      <c r="A632" s="7" t="s">
        <v>977</v>
      </c>
      <c r="B632" s="7">
        <v>10</v>
      </c>
      <c r="C632" s="7">
        <v>70</v>
      </c>
      <c r="D632" s="9">
        <f t="shared" si="18"/>
        <v>600</v>
      </c>
      <c r="E632" s="7" t="s">
        <v>978</v>
      </c>
      <c r="F632" s="7">
        <f>SUM(F633:F643)</f>
        <v>0</v>
      </c>
      <c r="G632" s="7">
        <f>SUM(G633:G643)</f>
        <v>0</v>
      </c>
      <c r="H632" s="9" t="e">
        <f t="shared" si="19"/>
        <v>#DIV/0!</v>
      </c>
    </row>
    <row r="633" spans="1:8" ht="19.5" customHeight="1">
      <c r="A633" s="7" t="s">
        <v>979</v>
      </c>
      <c r="B633" s="7">
        <f>SUM(B634:B646)</f>
        <v>57</v>
      </c>
      <c r="C633" s="7">
        <f>SUM(C634:C646)</f>
        <v>67</v>
      </c>
      <c r="D633" s="9">
        <f t="shared" si="18"/>
        <v>17.543859649122815</v>
      </c>
      <c r="E633" s="7" t="s">
        <v>980</v>
      </c>
      <c r="F633" s="7"/>
      <c r="G633" s="7"/>
      <c r="H633" s="9" t="e">
        <f t="shared" si="19"/>
        <v>#DIV/0!</v>
      </c>
    </row>
    <row r="634" spans="1:8" ht="19.5" customHeight="1">
      <c r="A634" s="7" t="s">
        <v>598</v>
      </c>
      <c r="B634" s="7">
        <v>47</v>
      </c>
      <c r="C634" s="7">
        <v>57</v>
      </c>
      <c r="D634" s="9">
        <f t="shared" si="18"/>
        <v>21.27659574468086</v>
      </c>
      <c r="E634" s="7" t="s">
        <v>981</v>
      </c>
      <c r="F634" s="7"/>
      <c r="G634" s="7"/>
      <c r="H634" s="9" t="e">
        <f t="shared" si="19"/>
        <v>#DIV/0!</v>
      </c>
    </row>
    <row r="635" spans="1:8" ht="19.5" customHeight="1">
      <c r="A635" s="7" t="s">
        <v>600</v>
      </c>
      <c r="B635" s="7">
        <v>10</v>
      </c>
      <c r="C635" s="7">
        <v>10</v>
      </c>
      <c r="D635" s="9">
        <f t="shared" si="18"/>
        <v>0</v>
      </c>
      <c r="E635" s="7" t="s">
        <v>982</v>
      </c>
      <c r="F635" s="7"/>
      <c r="G635" s="7"/>
      <c r="H635" s="9" t="e">
        <f t="shared" si="19"/>
        <v>#DIV/0!</v>
      </c>
    </row>
    <row r="636" spans="1:8" ht="19.5" customHeight="1">
      <c r="A636" s="7" t="s">
        <v>602</v>
      </c>
      <c r="B636" s="7"/>
      <c r="C636" s="7"/>
      <c r="D636" s="9" t="e">
        <f t="shared" si="18"/>
        <v>#DIV/0!</v>
      </c>
      <c r="E636" s="7" t="s">
        <v>983</v>
      </c>
      <c r="F636" s="7"/>
      <c r="G636" s="7"/>
      <c r="H636" s="9" t="e">
        <f t="shared" si="19"/>
        <v>#DIV/0!</v>
      </c>
    </row>
    <row r="637" spans="1:8" ht="19.5" customHeight="1">
      <c r="A637" s="7" t="s">
        <v>984</v>
      </c>
      <c r="B637" s="7"/>
      <c r="C637" s="7"/>
      <c r="D637" s="9" t="e">
        <f t="shared" si="18"/>
        <v>#DIV/0!</v>
      </c>
      <c r="E637" s="7" t="s">
        <v>985</v>
      </c>
      <c r="F637" s="7"/>
      <c r="G637" s="7"/>
      <c r="H637" s="9" t="e">
        <f t="shared" si="19"/>
        <v>#DIV/0!</v>
      </c>
    </row>
    <row r="638" spans="1:8" ht="19.5" customHeight="1">
      <c r="A638" s="7" t="s">
        <v>986</v>
      </c>
      <c r="B638" s="7"/>
      <c r="C638" s="7"/>
      <c r="D638" s="9" t="e">
        <f t="shared" si="18"/>
        <v>#DIV/0!</v>
      </c>
      <c r="E638" s="7" t="s">
        <v>987</v>
      </c>
      <c r="F638" s="7"/>
      <c r="G638" s="7"/>
      <c r="H638" s="9" t="e">
        <f t="shared" si="19"/>
        <v>#DIV/0!</v>
      </c>
    </row>
    <row r="639" spans="1:8" ht="19.5" customHeight="1">
      <c r="A639" s="7" t="s">
        <v>988</v>
      </c>
      <c r="B639" s="7"/>
      <c r="C639" s="7"/>
      <c r="D639" s="9" t="e">
        <f t="shared" si="18"/>
        <v>#DIV/0!</v>
      </c>
      <c r="E639" s="7" t="s">
        <v>989</v>
      </c>
      <c r="F639" s="7"/>
      <c r="G639" s="7"/>
      <c r="H639" s="9" t="e">
        <f t="shared" si="19"/>
        <v>#DIV/0!</v>
      </c>
    </row>
    <row r="640" spans="1:8" ht="19.5" customHeight="1">
      <c r="A640" s="7" t="s">
        <v>990</v>
      </c>
      <c r="B640" s="7"/>
      <c r="C640" s="7"/>
      <c r="D640" s="9" t="e">
        <f t="shared" si="18"/>
        <v>#DIV/0!</v>
      </c>
      <c r="E640" s="7" t="s">
        <v>991</v>
      </c>
      <c r="F640" s="7"/>
      <c r="G640" s="7"/>
      <c r="H640" s="9" t="e">
        <f t="shared" si="19"/>
        <v>#DIV/0!</v>
      </c>
    </row>
    <row r="641" spans="1:8" ht="19.5" customHeight="1">
      <c r="A641" s="7" t="s">
        <v>992</v>
      </c>
      <c r="B641" s="7"/>
      <c r="C641" s="7"/>
      <c r="D641" s="9" t="e">
        <f t="shared" si="18"/>
        <v>#DIV/0!</v>
      </c>
      <c r="E641" s="7" t="s">
        <v>993</v>
      </c>
      <c r="F641" s="7"/>
      <c r="G641" s="7"/>
      <c r="H641" s="9" t="e">
        <f t="shared" si="19"/>
        <v>#DIV/0!</v>
      </c>
    </row>
    <row r="642" spans="1:8" ht="19.5" customHeight="1">
      <c r="A642" s="7" t="s">
        <v>994</v>
      </c>
      <c r="B642" s="7"/>
      <c r="C642" s="7"/>
      <c r="D642" s="9" t="e">
        <f t="shared" si="18"/>
        <v>#DIV/0!</v>
      </c>
      <c r="E642" s="7" t="s">
        <v>995</v>
      </c>
      <c r="F642" s="7"/>
      <c r="G642" s="7"/>
      <c r="H642" s="9" t="e">
        <f t="shared" si="19"/>
        <v>#DIV/0!</v>
      </c>
    </row>
    <row r="643" spans="1:8" ht="19.5" customHeight="1">
      <c r="A643" s="7" t="s">
        <v>996</v>
      </c>
      <c r="B643" s="7"/>
      <c r="C643" s="7"/>
      <c r="D643" s="9" t="e">
        <f t="shared" si="18"/>
        <v>#DIV/0!</v>
      </c>
      <c r="E643" s="7" t="s">
        <v>997</v>
      </c>
      <c r="F643" s="7"/>
      <c r="G643" s="7"/>
      <c r="H643" s="9" t="e">
        <f t="shared" si="19"/>
        <v>#DIV/0!</v>
      </c>
    </row>
    <row r="644" spans="1:8" ht="19.5" customHeight="1">
      <c r="A644" s="7" t="s">
        <v>998</v>
      </c>
      <c r="B644" s="7"/>
      <c r="C644" s="7"/>
      <c r="D644" s="9" t="e">
        <f t="shared" si="18"/>
        <v>#DIV/0!</v>
      </c>
      <c r="E644" s="7" t="s">
        <v>1134</v>
      </c>
      <c r="F644" s="7">
        <v>10000</v>
      </c>
      <c r="G644" s="7">
        <v>10000</v>
      </c>
      <c r="H644" s="9">
        <f t="shared" si="19"/>
        <v>0</v>
      </c>
    </row>
    <row r="645" spans="1:8" ht="19.5" customHeight="1">
      <c r="A645" s="7" t="s">
        <v>636</v>
      </c>
      <c r="B645" s="7"/>
      <c r="C645" s="7"/>
      <c r="D645" s="9" t="e">
        <f aca="true" t="shared" si="20" ref="D645:D674">(C645/B645-1)*100</f>
        <v>#DIV/0!</v>
      </c>
      <c r="E645" s="7" t="s">
        <v>1135</v>
      </c>
      <c r="F645" s="7">
        <f>SUM(F646:F651)</f>
        <v>23300</v>
      </c>
      <c r="G645" s="7">
        <f>SUM(G646:G651)</f>
        <v>23300</v>
      </c>
      <c r="H645" s="9">
        <f aca="true" t="shared" si="21" ref="H645:H652">(G645/F645-1)*100</f>
        <v>0</v>
      </c>
    </row>
    <row r="646" spans="1:8" ht="19.5" customHeight="1">
      <c r="A646" s="7" t="s">
        <v>1001</v>
      </c>
      <c r="B646" s="7"/>
      <c r="C646" s="7"/>
      <c r="D646" s="9" t="e">
        <f t="shared" si="20"/>
        <v>#DIV/0!</v>
      </c>
      <c r="E646" s="7" t="s">
        <v>1002</v>
      </c>
      <c r="F646" s="7"/>
      <c r="G646" s="7"/>
      <c r="H646" s="9" t="e">
        <f t="shared" si="21"/>
        <v>#DIV/0!</v>
      </c>
    </row>
    <row r="647" spans="1:8" ht="19.5" customHeight="1">
      <c r="A647" s="7" t="s">
        <v>1003</v>
      </c>
      <c r="B647" s="7">
        <f>SUM(B648:B652)</f>
        <v>0</v>
      </c>
      <c r="C647" s="7">
        <f>SUM(C648:C652)</f>
        <v>0</v>
      </c>
      <c r="D647" s="9" t="e">
        <f t="shared" si="20"/>
        <v>#DIV/0!</v>
      </c>
      <c r="E647" s="7" t="s">
        <v>1004</v>
      </c>
      <c r="F647" s="7"/>
      <c r="G647" s="7"/>
      <c r="H647" s="9" t="e">
        <f t="shared" si="21"/>
        <v>#DIV/0!</v>
      </c>
    </row>
    <row r="648" spans="1:8" ht="19.5" customHeight="1">
      <c r="A648" s="7" t="s">
        <v>1136</v>
      </c>
      <c r="B648" s="7"/>
      <c r="C648" s="7"/>
      <c r="D648" s="9" t="e">
        <f t="shared" si="20"/>
        <v>#DIV/0!</v>
      </c>
      <c r="E648" s="7" t="s">
        <v>1006</v>
      </c>
      <c r="F648" s="7"/>
      <c r="G648" s="7"/>
      <c r="H648" s="9" t="e">
        <f t="shared" si="21"/>
        <v>#DIV/0!</v>
      </c>
    </row>
    <row r="649" spans="1:8" ht="19.5" customHeight="1">
      <c r="A649" s="7" t="s">
        <v>1007</v>
      </c>
      <c r="B649" s="7"/>
      <c r="C649" s="7"/>
      <c r="D649" s="9" t="e">
        <f t="shared" si="20"/>
        <v>#DIV/0!</v>
      </c>
      <c r="E649" s="7" t="s">
        <v>1008</v>
      </c>
      <c r="F649" s="7"/>
      <c r="G649" s="7"/>
      <c r="H649" s="9" t="e">
        <f t="shared" si="21"/>
        <v>#DIV/0!</v>
      </c>
    </row>
    <row r="650" spans="1:8" ht="19.5" customHeight="1">
      <c r="A650" s="7" t="s">
        <v>1009</v>
      </c>
      <c r="B650" s="7"/>
      <c r="C650" s="7"/>
      <c r="D650" s="9" t="e">
        <f t="shared" si="20"/>
        <v>#DIV/0!</v>
      </c>
      <c r="E650" s="7" t="s">
        <v>1010</v>
      </c>
      <c r="F650" s="7">
        <v>23300</v>
      </c>
      <c r="G650" s="7">
        <v>23300</v>
      </c>
      <c r="H650" s="9">
        <f t="shared" si="21"/>
        <v>0</v>
      </c>
    </row>
    <row r="651" spans="1:8" ht="19.5" customHeight="1">
      <c r="A651" s="7" t="s">
        <v>1011</v>
      </c>
      <c r="B651" s="7"/>
      <c r="C651" s="7"/>
      <c r="D651" s="9" t="e">
        <f t="shared" si="20"/>
        <v>#DIV/0!</v>
      </c>
      <c r="E651" s="7" t="s">
        <v>1012</v>
      </c>
      <c r="F651" s="7"/>
      <c r="G651" s="7"/>
      <c r="H651" s="9" t="e">
        <f t="shared" si="21"/>
        <v>#DIV/0!</v>
      </c>
    </row>
    <row r="652" spans="1:8" ht="19.5" customHeight="1">
      <c r="A652" s="7" t="s">
        <v>1013</v>
      </c>
      <c r="B652" s="7"/>
      <c r="C652" s="7"/>
      <c r="D652" s="9" t="e">
        <f t="shared" si="20"/>
        <v>#DIV/0!</v>
      </c>
      <c r="E652" s="7" t="s">
        <v>1137</v>
      </c>
      <c r="F652" s="7">
        <f>SUM(B653:B654)</f>
        <v>24503</v>
      </c>
      <c r="G652" s="7">
        <f>SUM(C653:C654)</f>
        <v>50217</v>
      </c>
      <c r="H652" s="9">
        <f t="shared" si="21"/>
        <v>104.94225196914661</v>
      </c>
    </row>
    <row r="653" spans="1:8" ht="19.5" customHeight="1">
      <c r="A653" s="7" t="s">
        <v>1015</v>
      </c>
      <c r="B653" s="7">
        <v>22215</v>
      </c>
      <c r="C653" s="18">
        <v>47849</v>
      </c>
      <c r="D653" s="9">
        <f t="shared" si="20"/>
        <v>115.39050191312174</v>
      </c>
      <c r="E653" s="7"/>
      <c r="F653" s="7"/>
      <c r="G653" s="7"/>
      <c r="H653" s="7"/>
    </row>
    <row r="654" spans="1:8" ht="19.5" customHeight="1">
      <c r="A654" s="7" t="s">
        <v>1016</v>
      </c>
      <c r="B654" s="7">
        <v>2288</v>
      </c>
      <c r="C654" s="7">
        <v>2368</v>
      </c>
      <c r="D654" s="9">
        <f t="shared" si="20"/>
        <v>3.4965034965035002</v>
      </c>
      <c r="E654" s="7"/>
      <c r="F654" s="7"/>
      <c r="G654" s="7"/>
      <c r="H654" s="7"/>
    </row>
    <row r="655" spans="1:8" ht="19.5" customHeight="1">
      <c r="A655" s="7"/>
      <c r="B655" s="7"/>
      <c r="C655" s="7"/>
      <c r="D655" s="9" t="e">
        <f t="shared" si="20"/>
        <v>#DIV/0!</v>
      </c>
      <c r="E655" s="7"/>
      <c r="F655" s="7"/>
      <c r="G655" s="7"/>
      <c r="H655" s="7"/>
    </row>
    <row r="656" spans="1:8" ht="19.5" customHeight="1">
      <c r="A656" s="7"/>
      <c r="B656" s="7"/>
      <c r="C656" s="7"/>
      <c r="D656" s="9" t="e">
        <f t="shared" si="20"/>
        <v>#DIV/0!</v>
      </c>
      <c r="E656" s="7"/>
      <c r="F656" s="7"/>
      <c r="G656" s="7"/>
      <c r="H656" s="7"/>
    </row>
    <row r="657" spans="1:8" ht="19.5" customHeight="1">
      <c r="A657" s="7"/>
      <c r="B657" s="7"/>
      <c r="C657" s="7"/>
      <c r="D657" s="9" t="e">
        <f t="shared" si="20"/>
        <v>#DIV/0!</v>
      </c>
      <c r="E657" s="7"/>
      <c r="F657" s="7"/>
      <c r="G657" s="7"/>
      <c r="H657" s="7"/>
    </row>
    <row r="658" spans="1:8" ht="19.5" customHeight="1">
      <c r="A658" s="7"/>
      <c r="B658" s="7"/>
      <c r="C658" s="7"/>
      <c r="D658" s="9" t="e">
        <f t="shared" si="20"/>
        <v>#DIV/0!</v>
      </c>
      <c r="E658" s="7"/>
      <c r="F658" s="7"/>
      <c r="G658" s="7"/>
      <c r="H658" s="7"/>
    </row>
    <row r="659" spans="1:8" ht="19.5" customHeight="1">
      <c r="A659" s="7"/>
      <c r="B659" s="7"/>
      <c r="C659" s="7"/>
      <c r="D659" s="9" t="e">
        <f t="shared" si="20"/>
        <v>#DIV/0!</v>
      </c>
      <c r="E659" s="7"/>
      <c r="F659" s="7"/>
      <c r="G659" s="7"/>
      <c r="H659" s="7"/>
    </row>
    <row r="660" spans="1:8" ht="19.5" customHeight="1">
      <c r="A660" s="7"/>
      <c r="B660" s="7"/>
      <c r="C660" s="7"/>
      <c r="D660" s="9" t="e">
        <f t="shared" si="20"/>
        <v>#DIV/0!</v>
      </c>
      <c r="E660" s="7"/>
      <c r="F660" s="7"/>
      <c r="G660" s="7"/>
      <c r="H660" s="7"/>
    </row>
    <row r="661" spans="1:8" ht="19.5" customHeight="1">
      <c r="A661" s="7"/>
      <c r="B661" s="7"/>
      <c r="C661" s="7"/>
      <c r="D661" s="9" t="e">
        <f t="shared" si="20"/>
        <v>#DIV/0!</v>
      </c>
      <c r="E661" s="7"/>
      <c r="F661" s="7"/>
      <c r="G661" s="7"/>
      <c r="H661" s="7"/>
    </row>
    <row r="662" spans="1:8" ht="19.5" customHeight="1">
      <c r="A662" s="7"/>
      <c r="B662" s="7"/>
      <c r="C662" s="7"/>
      <c r="D662" s="9" t="e">
        <f t="shared" si="20"/>
        <v>#DIV/0!</v>
      </c>
      <c r="E662" s="7"/>
      <c r="F662" s="7"/>
      <c r="G662" s="7"/>
      <c r="H662" s="7"/>
    </row>
    <row r="663" spans="1:8" ht="19.5" customHeight="1">
      <c r="A663" s="7"/>
      <c r="B663" s="7"/>
      <c r="C663" s="7"/>
      <c r="D663" s="9" t="e">
        <f t="shared" si="20"/>
        <v>#DIV/0!</v>
      </c>
      <c r="E663" s="7"/>
      <c r="F663" s="7"/>
      <c r="G663" s="7"/>
      <c r="H663" s="7"/>
    </row>
    <row r="664" spans="1:8" ht="19.5" customHeight="1">
      <c r="A664" s="7"/>
      <c r="B664" s="7"/>
      <c r="C664" s="7"/>
      <c r="D664" s="9" t="e">
        <f t="shared" si="20"/>
        <v>#DIV/0!</v>
      </c>
      <c r="E664" s="7"/>
      <c r="F664" s="7"/>
      <c r="G664" s="7"/>
      <c r="H664" s="7"/>
    </row>
    <row r="665" spans="1:8" ht="19.5" customHeight="1">
      <c r="A665" s="7"/>
      <c r="B665" s="7"/>
      <c r="C665" s="7"/>
      <c r="D665" s="9" t="e">
        <f t="shared" si="20"/>
        <v>#DIV/0!</v>
      </c>
      <c r="E665" s="7"/>
      <c r="F665" s="7"/>
      <c r="G665" s="7"/>
      <c r="H665" s="7"/>
    </row>
    <row r="666" spans="1:8" ht="19.5" customHeight="1">
      <c r="A666" s="7"/>
      <c r="B666" s="7"/>
      <c r="C666" s="7"/>
      <c r="D666" s="9" t="e">
        <f t="shared" si="20"/>
        <v>#DIV/0!</v>
      </c>
      <c r="E666" s="7"/>
      <c r="F666" s="7"/>
      <c r="G666" s="7"/>
      <c r="H666" s="7"/>
    </row>
    <row r="667" spans="1:8" ht="19.5" customHeight="1">
      <c r="A667" s="7"/>
      <c r="B667" s="7"/>
      <c r="C667" s="7"/>
      <c r="D667" s="9" t="e">
        <f t="shared" si="20"/>
        <v>#DIV/0!</v>
      </c>
      <c r="E667" s="7"/>
      <c r="F667" s="7"/>
      <c r="G667" s="7"/>
      <c r="H667" s="7"/>
    </row>
    <row r="668" spans="1:8" ht="19.5" customHeight="1">
      <c r="A668" s="7"/>
      <c r="B668" s="7"/>
      <c r="C668" s="7"/>
      <c r="D668" s="9" t="e">
        <f t="shared" si="20"/>
        <v>#DIV/0!</v>
      </c>
      <c r="E668" s="7"/>
      <c r="F668" s="7"/>
      <c r="G668" s="7"/>
      <c r="H668" s="7"/>
    </row>
    <row r="669" spans="1:8" ht="19.5" customHeight="1">
      <c r="A669" s="7"/>
      <c r="B669" s="7"/>
      <c r="C669" s="7"/>
      <c r="D669" s="9" t="e">
        <f t="shared" si="20"/>
        <v>#DIV/0!</v>
      </c>
      <c r="E669" s="7"/>
      <c r="F669" s="7"/>
      <c r="G669" s="7"/>
      <c r="H669" s="7"/>
    </row>
    <row r="670" spans="1:8" ht="19.5" customHeight="1">
      <c r="A670" s="7"/>
      <c r="B670" s="7"/>
      <c r="C670" s="7"/>
      <c r="D670" s="9" t="e">
        <f t="shared" si="20"/>
        <v>#DIV/0!</v>
      </c>
      <c r="E670" s="7"/>
      <c r="F670" s="7"/>
      <c r="G670" s="7"/>
      <c r="H670" s="7"/>
    </row>
    <row r="671" spans="1:8" ht="19.5" customHeight="1">
      <c r="A671" s="7"/>
      <c r="B671" s="7"/>
      <c r="C671" s="7"/>
      <c r="D671" s="9" t="e">
        <f t="shared" si="20"/>
        <v>#DIV/0!</v>
      </c>
      <c r="E671" s="7"/>
      <c r="F671" s="7"/>
      <c r="G671" s="7"/>
      <c r="H671" s="7"/>
    </row>
    <row r="672" spans="1:8" ht="19.5" customHeight="1">
      <c r="A672" s="7"/>
      <c r="B672" s="7"/>
      <c r="C672" s="7"/>
      <c r="D672" s="9" t="e">
        <f t="shared" si="20"/>
        <v>#DIV/0!</v>
      </c>
      <c r="E672" s="7"/>
      <c r="F672" s="7"/>
      <c r="G672" s="7"/>
      <c r="H672" s="7"/>
    </row>
    <row r="673" spans="1:8" ht="19.5" customHeight="1">
      <c r="A673" s="7"/>
      <c r="B673" s="7"/>
      <c r="C673" s="7"/>
      <c r="D673" s="9" t="e">
        <f t="shared" si="20"/>
        <v>#DIV/0!</v>
      </c>
      <c r="E673" s="7"/>
      <c r="F673" s="7"/>
      <c r="G673" s="7"/>
      <c r="H673" s="7"/>
    </row>
    <row r="674" spans="1:8" ht="19.5" customHeight="1">
      <c r="A674" s="17" t="s">
        <v>1138</v>
      </c>
      <c r="B674" s="8">
        <f>SUM(B5,F123,F126,F137,F192,F219,F246,F274,B334,B371,F397,B417,F468,F512,B559,F559,F563,B573,F600,F617,F644,F645,F652)</f>
        <v>387637</v>
      </c>
      <c r="C674" s="8">
        <f>SUM(C5,G123,G126,G137,G192,G219,G246,G274,C334,C371,G397,C417,G468,G512,C559,G559,G563,C573,G600,G617,G644,G645,G652)</f>
        <v>458371</v>
      </c>
      <c r="D674" s="9">
        <f t="shared" si="20"/>
        <v>18.24748411529342</v>
      </c>
      <c r="E674" s="17"/>
      <c r="F674" s="7"/>
      <c r="G674" s="7"/>
      <c r="H674" s="7"/>
    </row>
    <row r="675" spans="2:3" ht="19.5" customHeight="1">
      <c r="B675" s="3">
        <v>387637</v>
      </c>
      <c r="C675" s="3">
        <v>412642</v>
      </c>
    </row>
    <row r="676" ht="19.5" customHeight="1"/>
    <row r="677" ht="19.5" customHeight="1"/>
    <row r="678" ht="19.5" customHeight="1"/>
    <row r="679" ht="19.5" customHeight="1"/>
  </sheetData>
  <mergeCells count="1">
    <mergeCell ref="A2:H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02"/>
  <sheetViews>
    <sheetView showZeros="0" zoomScale="200" zoomScaleNormal="200" workbookViewId="0" topLeftCell="A1">
      <pane xSplit="2" ySplit="5" topLeftCell="C129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57" sqref="C657"/>
    </sheetView>
  </sheetViews>
  <sheetFormatPr defaultColWidth="9.00390625" defaultRowHeight="14.25"/>
  <cols>
    <col min="1" max="1" width="46.75390625" style="3" bestFit="1" customWidth="1"/>
    <col min="2" max="3" width="9.00390625" style="3" customWidth="1"/>
    <col min="4" max="4" width="11.625" style="3" bestFit="1" customWidth="1"/>
    <col min="5" max="16384" width="9.00390625" style="3" customWidth="1"/>
  </cols>
  <sheetData>
    <row r="1" ht="18" customHeight="1">
      <c r="A1" s="2"/>
    </row>
    <row r="2" spans="1:4" s="2" customFormat="1" ht="20.25">
      <c r="A2" s="46" t="s">
        <v>1022</v>
      </c>
      <c r="B2" s="46"/>
      <c r="C2" s="46"/>
      <c r="D2" s="46"/>
    </row>
    <row r="3" ht="17.25" customHeight="1">
      <c r="D3" s="23" t="s">
        <v>1023</v>
      </c>
    </row>
    <row r="4" spans="1:4" ht="36" customHeight="1">
      <c r="A4" s="5" t="s">
        <v>1024</v>
      </c>
      <c r="B4" s="6" t="s">
        <v>1025</v>
      </c>
      <c r="C4" s="6" t="s">
        <v>1026</v>
      </c>
      <c r="D4" s="6" t="s">
        <v>1027</v>
      </c>
    </row>
    <row r="5" spans="1:4" ht="14.25">
      <c r="A5" s="7" t="s">
        <v>4</v>
      </c>
      <c r="B5" s="8">
        <f>B6+B18+B27+B39+B51+B62+B73+B85+B94+B104+B119+B128+B139+B151+B161+B174+B181+B188+B197+B203+B210+B218+B225+B231+B237+B243+B249+B255</f>
        <v>32968</v>
      </c>
      <c r="C5" s="8">
        <f>C6+C18+C27+C39+C51+C62+C73+C85+C94+C104+C119+C128+C139+C151+C161+C174+C181+C188+C197+C203+C210+C218+C225+C231+C237+C243+C249+C255</f>
        <v>47816</v>
      </c>
      <c r="D5" s="9">
        <f aca="true" t="shared" si="0" ref="D5:D68">(C5/B5-1)*100</f>
        <v>45.037612230041255</v>
      </c>
    </row>
    <row r="6" spans="1:4" ht="14.25">
      <c r="A6" s="12" t="s">
        <v>6</v>
      </c>
      <c r="B6" s="7">
        <f>SUM(B7:B17)</f>
        <v>1001</v>
      </c>
      <c r="C6" s="7">
        <f>SUM(C7:C17)</f>
        <v>963</v>
      </c>
      <c r="D6" s="9">
        <f t="shared" si="0"/>
        <v>-3.796203796203801</v>
      </c>
    </row>
    <row r="7" spans="1:4" ht="14.25">
      <c r="A7" s="12" t="s">
        <v>8</v>
      </c>
      <c r="B7" s="7">
        <v>481</v>
      </c>
      <c r="C7" s="7">
        <v>483</v>
      </c>
      <c r="D7" s="9">
        <f t="shared" si="0"/>
        <v>0.4158004158004047</v>
      </c>
    </row>
    <row r="8" spans="1:4" ht="14.25">
      <c r="A8" s="12" t="s">
        <v>10</v>
      </c>
      <c r="B8" s="7">
        <v>153</v>
      </c>
      <c r="C8" s="7">
        <v>165</v>
      </c>
      <c r="D8" s="9">
        <f t="shared" si="0"/>
        <v>7.843137254901955</v>
      </c>
    </row>
    <row r="9" spans="1:4" ht="14.25">
      <c r="A9" s="10" t="s">
        <v>12</v>
      </c>
      <c r="B9" s="7">
        <v>112</v>
      </c>
      <c r="C9" s="7">
        <v>127</v>
      </c>
      <c r="D9" s="9">
        <f t="shared" si="0"/>
        <v>13.392857142857139</v>
      </c>
    </row>
    <row r="10" spans="1:4" ht="14.25">
      <c r="A10" s="10" t="s">
        <v>14</v>
      </c>
      <c r="B10" s="7">
        <v>142</v>
      </c>
      <c r="C10" s="7">
        <v>100</v>
      </c>
      <c r="D10" s="9">
        <f t="shared" si="0"/>
        <v>-29.5774647887324</v>
      </c>
    </row>
    <row r="11" spans="1:4" ht="14.25">
      <c r="A11" s="10" t="s">
        <v>16</v>
      </c>
      <c r="B11" s="7"/>
      <c r="C11" s="7"/>
      <c r="D11" s="9" t="e">
        <f t="shared" si="0"/>
        <v>#DIV/0!</v>
      </c>
    </row>
    <row r="12" spans="1:4" ht="14.25">
      <c r="A12" s="7" t="s">
        <v>18</v>
      </c>
      <c r="B12" s="7">
        <v>10</v>
      </c>
      <c r="C12" s="7">
        <v>10</v>
      </c>
      <c r="D12" s="9">
        <f t="shared" si="0"/>
        <v>0</v>
      </c>
    </row>
    <row r="13" spans="1:4" ht="14.25">
      <c r="A13" s="7" t="s">
        <v>1028</v>
      </c>
      <c r="B13" s="7"/>
      <c r="C13" s="7"/>
      <c r="D13" s="9" t="e">
        <f t="shared" si="0"/>
        <v>#DIV/0!</v>
      </c>
    </row>
    <row r="14" spans="1:4" ht="14.25">
      <c r="A14" s="7" t="s">
        <v>21</v>
      </c>
      <c r="B14" s="7">
        <v>53</v>
      </c>
      <c r="C14" s="7">
        <v>53</v>
      </c>
      <c r="D14" s="9">
        <f t="shared" si="0"/>
        <v>0</v>
      </c>
    </row>
    <row r="15" spans="1:4" ht="14.25">
      <c r="A15" s="7" t="s">
        <v>22</v>
      </c>
      <c r="B15" s="7"/>
      <c r="C15" s="7"/>
      <c r="D15" s="9" t="e">
        <f t="shared" si="0"/>
        <v>#DIV/0!</v>
      </c>
    </row>
    <row r="16" spans="1:4" ht="14.25">
      <c r="A16" s="7" t="s">
        <v>15</v>
      </c>
      <c r="B16" s="7"/>
      <c r="C16" s="7"/>
      <c r="D16" s="9" t="e">
        <f t="shared" si="0"/>
        <v>#DIV/0!</v>
      </c>
    </row>
    <row r="17" spans="1:4" ht="14.25">
      <c r="A17" s="7" t="s">
        <v>24</v>
      </c>
      <c r="B17" s="7">
        <v>50</v>
      </c>
      <c r="C17" s="7">
        <v>25</v>
      </c>
      <c r="D17" s="9">
        <f t="shared" si="0"/>
        <v>-50</v>
      </c>
    </row>
    <row r="18" spans="1:4" ht="14.25">
      <c r="A18" s="12" t="s">
        <v>26</v>
      </c>
      <c r="B18" s="7">
        <f>SUM(B19:B26)</f>
        <v>819</v>
      </c>
      <c r="C18" s="7">
        <f>SUM(C19:C26)</f>
        <v>827</v>
      </c>
      <c r="D18" s="9">
        <f t="shared" si="0"/>
        <v>0.9768009768009733</v>
      </c>
    </row>
    <row r="19" spans="1:4" ht="14.25">
      <c r="A19" s="12" t="s">
        <v>8</v>
      </c>
      <c r="B19" s="7">
        <v>401</v>
      </c>
      <c r="C19" s="7">
        <v>407</v>
      </c>
      <c r="D19" s="9">
        <f t="shared" si="0"/>
        <v>1.4962593516209433</v>
      </c>
    </row>
    <row r="20" spans="1:4" ht="14.25">
      <c r="A20" s="12" t="s">
        <v>10</v>
      </c>
      <c r="B20" s="7">
        <v>148</v>
      </c>
      <c r="C20" s="7">
        <v>160</v>
      </c>
      <c r="D20" s="9">
        <f t="shared" si="0"/>
        <v>8.108108108108114</v>
      </c>
    </row>
    <row r="21" spans="1:4" ht="14.25">
      <c r="A21" s="10" t="s">
        <v>12</v>
      </c>
      <c r="B21" s="7">
        <v>82</v>
      </c>
      <c r="C21" s="7">
        <v>89</v>
      </c>
      <c r="D21" s="9">
        <f t="shared" si="0"/>
        <v>8.536585365853666</v>
      </c>
    </row>
    <row r="22" spans="1:4" ht="14.25">
      <c r="A22" s="10" t="s">
        <v>31</v>
      </c>
      <c r="B22" s="7">
        <v>142</v>
      </c>
      <c r="C22" s="7">
        <v>100</v>
      </c>
      <c r="D22" s="9">
        <f t="shared" si="0"/>
        <v>-29.5774647887324</v>
      </c>
    </row>
    <row r="23" spans="1:4" ht="14.25">
      <c r="A23" s="10" t="s">
        <v>32</v>
      </c>
      <c r="B23" s="7">
        <v>46</v>
      </c>
      <c r="C23" s="7">
        <v>46</v>
      </c>
      <c r="D23" s="9">
        <f t="shared" si="0"/>
        <v>0</v>
      </c>
    </row>
    <row r="24" spans="1:4" ht="14.25">
      <c r="A24" s="10" t="s">
        <v>34</v>
      </c>
      <c r="B24" s="7"/>
      <c r="C24" s="7"/>
      <c r="D24" s="9" t="e">
        <f t="shared" si="0"/>
        <v>#DIV/0!</v>
      </c>
    </row>
    <row r="25" spans="1:4" ht="14.25">
      <c r="A25" s="10" t="s">
        <v>15</v>
      </c>
      <c r="B25" s="7"/>
      <c r="C25" s="7"/>
      <c r="D25" s="9" t="e">
        <f t="shared" si="0"/>
        <v>#DIV/0!</v>
      </c>
    </row>
    <row r="26" spans="1:4" ht="14.25">
      <c r="A26" s="10" t="s">
        <v>36</v>
      </c>
      <c r="B26" s="7"/>
      <c r="C26" s="7">
        <v>25</v>
      </c>
      <c r="D26" s="9" t="e">
        <f t="shared" si="0"/>
        <v>#DIV/0!</v>
      </c>
    </row>
    <row r="27" spans="1:4" ht="14.25">
      <c r="A27" s="12" t="s">
        <v>37</v>
      </c>
      <c r="B27" s="7">
        <f>SUM(B28:B38)</f>
        <v>4526</v>
      </c>
      <c r="C27" s="7">
        <f>SUM(C28:C38)</f>
        <v>5083</v>
      </c>
      <c r="D27" s="9">
        <f t="shared" si="0"/>
        <v>12.306672558550602</v>
      </c>
    </row>
    <row r="28" spans="1:4" ht="14.25">
      <c r="A28" s="12" t="s">
        <v>8</v>
      </c>
      <c r="B28" s="7">
        <v>1522</v>
      </c>
      <c r="C28" s="7">
        <v>1533</v>
      </c>
      <c r="D28" s="9">
        <f t="shared" si="0"/>
        <v>0.7227332457293123</v>
      </c>
    </row>
    <row r="29" spans="1:4" ht="14.25">
      <c r="A29" s="12" t="s">
        <v>10</v>
      </c>
      <c r="B29" s="7">
        <v>1159</v>
      </c>
      <c r="C29" s="7">
        <v>1490</v>
      </c>
      <c r="D29" s="9">
        <f t="shared" si="0"/>
        <v>28.559102674719593</v>
      </c>
    </row>
    <row r="30" spans="1:4" ht="14.25">
      <c r="A30" s="10" t="s">
        <v>12</v>
      </c>
      <c r="B30" s="7">
        <v>333</v>
      </c>
      <c r="C30" s="7">
        <v>328</v>
      </c>
      <c r="D30" s="9">
        <f t="shared" si="0"/>
        <v>-1.501501501501501</v>
      </c>
    </row>
    <row r="31" spans="1:4" ht="14.25">
      <c r="A31" s="10" t="s">
        <v>41</v>
      </c>
      <c r="B31" s="7"/>
      <c r="C31" s="7"/>
      <c r="D31" s="9" t="e">
        <f t="shared" si="0"/>
        <v>#DIV/0!</v>
      </c>
    </row>
    <row r="32" spans="1:4" ht="14.25">
      <c r="A32" s="10" t="s">
        <v>5</v>
      </c>
      <c r="B32" s="7"/>
      <c r="C32" s="11">
        <v>172</v>
      </c>
      <c r="D32" s="9" t="e">
        <f t="shared" si="0"/>
        <v>#DIV/0!</v>
      </c>
    </row>
    <row r="33" spans="1:4" ht="14.25">
      <c r="A33" s="12" t="s">
        <v>7</v>
      </c>
      <c r="B33" s="7">
        <v>112</v>
      </c>
      <c r="C33" s="11">
        <v>102</v>
      </c>
      <c r="D33" s="9">
        <f t="shared" si="0"/>
        <v>-8.92857142857143</v>
      </c>
    </row>
    <row r="34" spans="1:4" ht="14.25">
      <c r="A34" s="12" t="s">
        <v>9</v>
      </c>
      <c r="B34" s="7">
        <v>111</v>
      </c>
      <c r="C34" s="11">
        <v>118</v>
      </c>
      <c r="D34" s="9">
        <f t="shared" si="0"/>
        <v>6.3063063063063085</v>
      </c>
    </row>
    <row r="35" spans="1:4" ht="14.25">
      <c r="A35" s="12" t="s">
        <v>11</v>
      </c>
      <c r="B35" s="7">
        <v>514</v>
      </c>
      <c r="C35" s="11">
        <v>519</v>
      </c>
      <c r="D35" s="9">
        <f t="shared" si="0"/>
        <v>0.9727626459143934</v>
      </c>
    </row>
    <row r="36" spans="1:4" ht="14.25">
      <c r="A36" s="10" t="s">
        <v>13</v>
      </c>
      <c r="B36" s="7"/>
      <c r="C36" s="11"/>
      <c r="D36" s="9" t="e">
        <f t="shared" si="0"/>
        <v>#DIV/0!</v>
      </c>
    </row>
    <row r="37" spans="1:4" ht="14.25">
      <c r="A37" s="10" t="s">
        <v>15</v>
      </c>
      <c r="B37" s="7">
        <v>360</v>
      </c>
      <c r="C37" s="11">
        <v>449</v>
      </c>
      <c r="D37" s="9">
        <f t="shared" si="0"/>
        <v>24.72222222222222</v>
      </c>
    </row>
    <row r="38" spans="1:4" ht="14.25">
      <c r="A38" s="10" t="s">
        <v>17</v>
      </c>
      <c r="B38" s="7">
        <v>415</v>
      </c>
      <c r="C38" s="11">
        <v>372</v>
      </c>
      <c r="D38" s="9">
        <f t="shared" si="0"/>
        <v>-10.361445783132528</v>
      </c>
    </row>
    <row r="39" spans="1:4" ht="14.25">
      <c r="A39" s="12" t="s">
        <v>19</v>
      </c>
      <c r="B39" s="7">
        <f>SUM(B40:B50)</f>
        <v>1626</v>
      </c>
      <c r="C39" s="7">
        <f>SUM(C40:C50)</f>
        <v>2212</v>
      </c>
      <c r="D39" s="9">
        <f t="shared" si="0"/>
        <v>36.039360393603936</v>
      </c>
    </row>
    <row r="40" spans="1:4" ht="14.25">
      <c r="A40" s="12" t="s">
        <v>8</v>
      </c>
      <c r="B40" s="7">
        <v>760</v>
      </c>
      <c r="C40" s="11">
        <v>814</v>
      </c>
      <c r="D40" s="9">
        <f t="shared" si="0"/>
        <v>7.105263157894748</v>
      </c>
    </row>
    <row r="41" spans="1:4" ht="14.25">
      <c r="A41" s="12" t="s">
        <v>10</v>
      </c>
      <c r="B41" s="7">
        <v>225</v>
      </c>
      <c r="C41" s="11">
        <v>254</v>
      </c>
      <c r="D41" s="9">
        <f t="shared" si="0"/>
        <v>12.888888888888882</v>
      </c>
    </row>
    <row r="42" spans="1:4" ht="14.25">
      <c r="A42" s="10" t="s">
        <v>12</v>
      </c>
      <c r="B42" s="7"/>
      <c r="C42" s="11"/>
      <c r="D42" s="9" t="e">
        <f t="shared" si="0"/>
        <v>#DIV/0!</v>
      </c>
    </row>
    <row r="43" spans="1:4" ht="14.25">
      <c r="A43" s="10" t="s">
        <v>23</v>
      </c>
      <c r="B43" s="7"/>
      <c r="C43" s="11">
        <v>260</v>
      </c>
      <c r="D43" s="9" t="e">
        <f t="shared" si="0"/>
        <v>#DIV/0!</v>
      </c>
    </row>
    <row r="44" spans="1:4" ht="14.25">
      <c r="A44" s="10" t="s">
        <v>25</v>
      </c>
      <c r="B44" s="7">
        <v>9</v>
      </c>
      <c r="C44" s="11">
        <v>9</v>
      </c>
      <c r="D44" s="9">
        <f t="shared" si="0"/>
        <v>0</v>
      </c>
    </row>
    <row r="45" spans="1:4" ht="14.25">
      <c r="A45" s="12" t="s">
        <v>27</v>
      </c>
      <c r="B45" s="7"/>
      <c r="C45" s="11"/>
      <c r="D45" s="9" t="e">
        <f t="shared" si="0"/>
        <v>#DIV/0!</v>
      </c>
    </row>
    <row r="46" spans="1:4" ht="14.25">
      <c r="A46" s="12" t="s">
        <v>28</v>
      </c>
      <c r="B46" s="7"/>
      <c r="C46" s="11"/>
      <c r="D46" s="9" t="e">
        <f t="shared" si="0"/>
        <v>#DIV/0!</v>
      </c>
    </row>
    <row r="47" spans="1:4" ht="14.25">
      <c r="A47" s="12" t="s">
        <v>29</v>
      </c>
      <c r="B47" s="7">
        <v>632</v>
      </c>
      <c r="C47" s="11">
        <v>850</v>
      </c>
      <c r="D47" s="9">
        <f t="shared" si="0"/>
        <v>34.493670886075954</v>
      </c>
    </row>
    <row r="48" spans="1:4" ht="14.25">
      <c r="A48" s="12" t="s">
        <v>1029</v>
      </c>
      <c r="B48" s="7"/>
      <c r="C48" s="11"/>
      <c r="D48" s="9" t="e">
        <f t="shared" si="0"/>
        <v>#DIV/0!</v>
      </c>
    </row>
    <row r="49" spans="1:4" ht="14.25">
      <c r="A49" s="12" t="s">
        <v>15</v>
      </c>
      <c r="B49" s="7"/>
      <c r="C49" s="11"/>
      <c r="D49" s="9" t="e">
        <f t="shared" si="0"/>
        <v>#DIV/0!</v>
      </c>
    </row>
    <row r="50" spans="1:4" ht="14.25">
      <c r="A50" s="10" t="s">
        <v>33</v>
      </c>
      <c r="B50" s="7"/>
      <c r="C50" s="7">
        <v>25</v>
      </c>
      <c r="D50" s="9" t="e">
        <f t="shared" si="0"/>
        <v>#DIV/0!</v>
      </c>
    </row>
    <row r="51" spans="1:4" ht="14.25">
      <c r="A51" s="10" t="s">
        <v>35</v>
      </c>
      <c r="B51" s="7">
        <f>SUM(B52:B61)</f>
        <v>743</v>
      </c>
      <c r="C51" s="7">
        <f>SUM(C52:C61)</f>
        <v>804</v>
      </c>
      <c r="D51" s="9">
        <f t="shared" si="0"/>
        <v>8.209959623149388</v>
      </c>
    </row>
    <row r="52" spans="1:4" ht="14.25">
      <c r="A52" s="10" t="s">
        <v>8</v>
      </c>
      <c r="B52" s="7">
        <v>532</v>
      </c>
      <c r="C52" s="11">
        <v>566</v>
      </c>
      <c r="D52" s="9">
        <f t="shared" si="0"/>
        <v>6.390977443609014</v>
      </c>
    </row>
    <row r="53" spans="1:4" ht="14.25">
      <c r="A53" s="7" t="s">
        <v>10</v>
      </c>
      <c r="B53" s="7">
        <v>16</v>
      </c>
      <c r="C53" s="11">
        <v>16</v>
      </c>
      <c r="D53" s="9">
        <f t="shared" si="0"/>
        <v>0</v>
      </c>
    </row>
    <row r="54" spans="1:4" ht="14.25">
      <c r="A54" s="12" t="s">
        <v>12</v>
      </c>
      <c r="B54" s="7"/>
      <c r="C54" s="11">
        <v>3</v>
      </c>
      <c r="D54" s="9" t="e">
        <f t="shared" si="0"/>
        <v>#DIV/0!</v>
      </c>
    </row>
    <row r="55" spans="1:4" ht="14.25">
      <c r="A55" s="12" t="s">
        <v>38</v>
      </c>
      <c r="B55" s="7">
        <v>20</v>
      </c>
      <c r="C55" s="11">
        <v>35</v>
      </c>
      <c r="D55" s="9">
        <f t="shared" si="0"/>
        <v>75</v>
      </c>
    </row>
    <row r="56" spans="1:4" ht="14.25">
      <c r="A56" s="12" t="s">
        <v>39</v>
      </c>
      <c r="B56" s="7">
        <v>102</v>
      </c>
      <c r="C56" s="11">
        <v>104</v>
      </c>
      <c r="D56" s="9">
        <f t="shared" si="0"/>
        <v>1.9607843137254832</v>
      </c>
    </row>
    <row r="57" spans="1:4" ht="14.25">
      <c r="A57" s="10" t="s">
        <v>40</v>
      </c>
      <c r="B57" s="7">
        <v>6</v>
      </c>
      <c r="C57" s="11">
        <v>6</v>
      </c>
      <c r="D57" s="9">
        <f t="shared" si="0"/>
        <v>0</v>
      </c>
    </row>
    <row r="58" spans="1:4" ht="14.25">
      <c r="A58" s="10" t="s">
        <v>42</v>
      </c>
      <c r="B58" s="7">
        <v>55</v>
      </c>
      <c r="C58" s="11">
        <v>59</v>
      </c>
      <c r="D58" s="9">
        <f t="shared" si="0"/>
        <v>7.272727272727275</v>
      </c>
    </row>
    <row r="59" spans="1:4" ht="14.25">
      <c r="A59" s="10" t="s">
        <v>43</v>
      </c>
      <c r="B59" s="7"/>
      <c r="C59" s="7">
        <v>3</v>
      </c>
      <c r="D59" s="9" t="e">
        <f t="shared" si="0"/>
        <v>#DIV/0!</v>
      </c>
    </row>
    <row r="60" spans="1:4" ht="14.25">
      <c r="A60" s="12" t="s">
        <v>15</v>
      </c>
      <c r="B60" s="7"/>
      <c r="C60" s="7"/>
      <c r="D60" s="9" t="e">
        <f t="shared" si="0"/>
        <v>#DIV/0!</v>
      </c>
    </row>
    <row r="61" spans="1:4" ht="14.25">
      <c r="A61" s="12" t="s">
        <v>44</v>
      </c>
      <c r="B61" s="7">
        <v>12</v>
      </c>
      <c r="C61" s="7">
        <v>12</v>
      </c>
      <c r="D61" s="9">
        <f t="shared" si="0"/>
        <v>0</v>
      </c>
    </row>
    <row r="62" spans="1:4" ht="14.25">
      <c r="A62" s="12" t="s">
        <v>45</v>
      </c>
      <c r="B62" s="7">
        <f>SUM(B63:B72)</f>
        <v>3134</v>
      </c>
      <c r="C62" s="7">
        <f>SUM(C63:C72)</f>
        <v>3055</v>
      </c>
      <c r="D62" s="9">
        <f t="shared" si="0"/>
        <v>-2.5207402680280766</v>
      </c>
    </row>
    <row r="63" spans="1:4" ht="14.25">
      <c r="A63" s="10" t="s">
        <v>8</v>
      </c>
      <c r="B63" s="7">
        <v>1450</v>
      </c>
      <c r="C63" s="7">
        <v>1530</v>
      </c>
      <c r="D63" s="9">
        <f t="shared" si="0"/>
        <v>5.517241379310356</v>
      </c>
    </row>
    <row r="64" spans="1:4" ht="14.25">
      <c r="A64" s="7" t="s">
        <v>10</v>
      </c>
      <c r="B64" s="7">
        <v>463</v>
      </c>
      <c r="C64" s="7">
        <v>442</v>
      </c>
      <c r="D64" s="9">
        <f t="shared" si="0"/>
        <v>-4.535637149028082</v>
      </c>
    </row>
    <row r="65" spans="1:4" ht="14.25">
      <c r="A65" s="7" t="s">
        <v>12</v>
      </c>
      <c r="B65" s="7"/>
      <c r="C65" s="7"/>
      <c r="D65" s="9" t="e">
        <f t="shared" si="0"/>
        <v>#DIV/0!</v>
      </c>
    </row>
    <row r="66" spans="1:4" ht="14.25">
      <c r="A66" s="7" t="s">
        <v>49</v>
      </c>
      <c r="B66" s="7"/>
      <c r="C66" s="7"/>
      <c r="D66" s="9" t="e">
        <f t="shared" si="0"/>
        <v>#DIV/0!</v>
      </c>
    </row>
    <row r="67" spans="1:4" ht="14.25">
      <c r="A67" s="7" t="s">
        <v>51</v>
      </c>
      <c r="B67" s="7">
        <v>191</v>
      </c>
      <c r="C67" s="7">
        <v>188</v>
      </c>
      <c r="D67" s="9">
        <f t="shared" si="0"/>
        <v>-1.5706806282722474</v>
      </c>
    </row>
    <row r="68" spans="1:4" ht="14.25">
      <c r="A68" s="7" t="s">
        <v>53</v>
      </c>
      <c r="B68" s="7">
        <v>378</v>
      </c>
      <c r="C68" s="7">
        <v>345</v>
      </c>
      <c r="D68" s="9">
        <f t="shared" si="0"/>
        <v>-8.730158730158733</v>
      </c>
    </row>
    <row r="69" spans="1:4" ht="14.25">
      <c r="A69" s="12" t="s">
        <v>48</v>
      </c>
      <c r="B69" s="7">
        <v>400</v>
      </c>
      <c r="C69" s="7">
        <v>318</v>
      </c>
      <c r="D69" s="9">
        <f aca="true" t="shared" si="1" ref="D69:D132">(C69/B69-1)*100</f>
        <v>-20.499999999999996</v>
      </c>
    </row>
    <row r="70" spans="1:4" ht="14.25">
      <c r="A70" s="10" t="s">
        <v>54</v>
      </c>
      <c r="B70" s="7"/>
      <c r="C70" s="7"/>
      <c r="D70" s="9" t="e">
        <f t="shared" si="1"/>
        <v>#DIV/0!</v>
      </c>
    </row>
    <row r="71" spans="1:4" ht="14.25">
      <c r="A71" s="10" t="s">
        <v>15</v>
      </c>
      <c r="B71" s="7">
        <v>125</v>
      </c>
      <c r="C71" s="7">
        <v>144</v>
      </c>
      <c r="D71" s="9">
        <f t="shared" si="1"/>
        <v>15.199999999999992</v>
      </c>
    </row>
    <row r="72" spans="1:4" ht="14.25">
      <c r="A72" s="10" t="s">
        <v>56</v>
      </c>
      <c r="B72" s="7">
        <v>127</v>
      </c>
      <c r="C72" s="7">
        <v>88</v>
      </c>
      <c r="D72" s="9">
        <f t="shared" si="1"/>
        <v>-30.708661417322837</v>
      </c>
    </row>
    <row r="73" spans="1:4" ht="14.25">
      <c r="A73" s="12" t="s">
        <v>58</v>
      </c>
      <c r="B73" s="7">
        <f>SUM(B74:B84)</f>
        <v>0</v>
      </c>
      <c r="C73" s="7">
        <f>SUM(C74:C84)</f>
        <v>0</v>
      </c>
      <c r="D73" s="9" t="e">
        <f t="shared" si="1"/>
        <v>#DIV/0!</v>
      </c>
    </row>
    <row r="74" spans="1:4" ht="14.25">
      <c r="A74" s="12" t="s">
        <v>8</v>
      </c>
      <c r="B74" s="7"/>
      <c r="C74" s="7"/>
      <c r="D74" s="9" t="e">
        <f t="shared" si="1"/>
        <v>#DIV/0!</v>
      </c>
    </row>
    <row r="75" spans="1:4" ht="14.25">
      <c r="A75" s="12" t="s">
        <v>10</v>
      </c>
      <c r="B75" s="7"/>
      <c r="C75" s="7"/>
      <c r="D75" s="9" t="e">
        <f t="shared" si="1"/>
        <v>#DIV/0!</v>
      </c>
    </row>
    <row r="76" spans="1:4" ht="14.25">
      <c r="A76" s="10" t="s">
        <v>12</v>
      </c>
      <c r="B76" s="7"/>
      <c r="C76" s="7"/>
      <c r="D76" s="9" t="e">
        <f t="shared" si="1"/>
        <v>#DIV/0!</v>
      </c>
    </row>
    <row r="77" spans="1:4" ht="14.25">
      <c r="A77" s="10" t="s">
        <v>61</v>
      </c>
      <c r="B77" s="7"/>
      <c r="C77" s="7"/>
      <c r="D77" s="9" t="e">
        <f t="shared" si="1"/>
        <v>#DIV/0!</v>
      </c>
    </row>
    <row r="78" spans="1:4" ht="14.25">
      <c r="A78" s="10" t="s">
        <v>63</v>
      </c>
      <c r="B78" s="7"/>
      <c r="C78" s="7"/>
      <c r="D78" s="9" t="e">
        <f t="shared" si="1"/>
        <v>#DIV/0!</v>
      </c>
    </row>
    <row r="79" spans="1:4" ht="14.25">
      <c r="A79" s="7" t="s">
        <v>64</v>
      </c>
      <c r="B79" s="7"/>
      <c r="C79" s="7"/>
      <c r="D79" s="9" t="e">
        <f t="shared" si="1"/>
        <v>#DIV/0!</v>
      </c>
    </row>
    <row r="80" spans="1:4" ht="14.25">
      <c r="A80" s="12" t="s">
        <v>65</v>
      </c>
      <c r="B80" s="7"/>
      <c r="C80" s="7"/>
      <c r="D80" s="9" t="e">
        <f t="shared" si="1"/>
        <v>#DIV/0!</v>
      </c>
    </row>
    <row r="81" spans="1:4" ht="14.25">
      <c r="A81" s="12" t="s">
        <v>66</v>
      </c>
      <c r="B81" s="7"/>
      <c r="C81" s="7"/>
      <c r="D81" s="9" t="e">
        <f t="shared" si="1"/>
        <v>#DIV/0!</v>
      </c>
    </row>
    <row r="82" spans="1:4" ht="14.25">
      <c r="A82" s="12" t="s">
        <v>48</v>
      </c>
      <c r="B82" s="7"/>
      <c r="C82" s="7"/>
      <c r="D82" s="9" t="e">
        <f t="shared" si="1"/>
        <v>#DIV/0!</v>
      </c>
    </row>
    <row r="83" spans="1:4" ht="14.25">
      <c r="A83" s="10" t="s">
        <v>15</v>
      </c>
      <c r="B83" s="7"/>
      <c r="C83" s="7"/>
      <c r="D83" s="9" t="e">
        <f t="shared" si="1"/>
        <v>#DIV/0!</v>
      </c>
    </row>
    <row r="84" spans="1:4" ht="14.25">
      <c r="A84" s="10" t="s">
        <v>70</v>
      </c>
      <c r="B84" s="7"/>
      <c r="C84" s="7"/>
      <c r="D84" s="9" t="e">
        <f t="shared" si="1"/>
        <v>#DIV/0!</v>
      </c>
    </row>
    <row r="85" spans="1:4" ht="14.25">
      <c r="A85" s="10" t="s">
        <v>72</v>
      </c>
      <c r="B85" s="7">
        <f>SUM(B86:B93)</f>
        <v>1760</v>
      </c>
      <c r="C85" s="7">
        <f>SUM(C86:C93)</f>
        <v>1895</v>
      </c>
      <c r="D85" s="9">
        <f t="shared" si="1"/>
        <v>7.670454545454541</v>
      </c>
    </row>
    <row r="86" spans="1:4" ht="14.25">
      <c r="A86" s="12" t="s">
        <v>8</v>
      </c>
      <c r="B86" s="7">
        <v>401</v>
      </c>
      <c r="C86" s="7">
        <v>426</v>
      </c>
      <c r="D86" s="9">
        <f t="shared" si="1"/>
        <v>6.234413965087282</v>
      </c>
    </row>
    <row r="87" spans="1:4" ht="14.25">
      <c r="A87" s="12" t="s">
        <v>10</v>
      </c>
      <c r="B87" s="7">
        <v>1220</v>
      </c>
      <c r="C87" s="11">
        <v>1200</v>
      </c>
      <c r="D87" s="9">
        <f t="shared" si="1"/>
        <v>-1.6393442622950838</v>
      </c>
    </row>
    <row r="88" spans="1:4" ht="14.25">
      <c r="A88" s="12" t="s">
        <v>12</v>
      </c>
      <c r="B88" s="7"/>
      <c r="C88" s="11"/>
      <c r="D88" s="9" t="e">
        <f t="shared" si="1"/>
        <v>#DIV/0!</v>
      </c>
    </row>
    <row r="89" spans="1:4" ht="14.25">
      <c r="A89" s="10" t="s">
        <v>46</v>
      </c>
      <c r="B89" s="7">
        <v>90</v>
      </c>
      <c r="C89" s="11">
        <v>215</v>
      </c>
      <c r="D89" s="9">
        <f t="shared" si="1"/>
        <v>138.88888888888889</v>
      </c>
    </row>
    <row r="90" spans="1:4" ht="14.25">
      <c r="A90" s="10" t="s">
        <v>47</v>
      </c>
      <c r="B90" s="7"/>
      <c r="C90" s="11"/>
      <c r="D90" s="9" t="e">
        <f t="shared" si="1"/>
        <v>#DIV/0!</v>
      </c>
    </row>
    <row r="91" spans="1:4" ht="14.25">
      <c r="A91" s="10" t="s">
        <v>48</v>
      </c>
      <c r="B91" s="7"/>
      <c r="C91" s="11"/>
      <c r="D91" s="9" t="e">
        <f t="shared" si="1"/>
        <v>#DIV/0!</v>
      </c>
    </row>
    <row r="92" spans="1:4" ht="14.25">
      <c r="A92" s="10" t="s">
        <v>15</v>
      </c>
      <c r="B92" s="7">
        <v>49</v>
      </c>
      <c r="C92" s="11">
        <v>54</v>
      </c>
      <c r="D92" s="9">
        <f t="shared" si="1"/>
        <v>10.20408163265305</v>
      </c>
    </row>
    <row r="93" spans="1:4" ht="14.25">
      <c r="A93" s="7" t="s">
        <v>50</v>
      </c>
      <c r="B93" s="7"/>
      <c r="C93" s="11"/>
      <c r="D93" s="9" t="e">
        <f t="shared" si="1"/>
        <v>#DIV/0!</v>
      </c>
    </row>
    <row r="94" spans="1:4" ht="14.25">
      <c r="A94" s="12" t="s">
        <v>52</v>
      </c>
      <c r="B94" s="7">
        <f>SUM(B95:B103)</f>
        <v>0</v>
      </c>
      <c r="C94" s="7">
        <f>SUM(C95:C103)</f>
        <v>0</v>
      </c>
      <c r="D94" s="9" t="e">
        <f t="shared" si="1"/>
        <v>#DIV/0!</v>
      </c>
    </row>
    <row r="95" spans="1:4" ht="14.25">
      <c r="A95" s="12" t="s">
        <v>8</v>
      </c>
      <c r="B95" s="7"/>
      <c r="C95" s="7"/>
      <c r="D95" s="9" t="e">
        <f t="shared" si="1"/>
        <v>#DIV/0!</v>
      </c>
    </row>
    <row r="96" spans="1:4" ht="14.25">
      <c r="A96" s="10" t="s">
        <v>10</v>
      </c>
      <c r="B96" s="7"/>
      <c r="C96" s="7"/>
      <c r="D96" s="9" t="e">
        <f t="shared" si="1"/>
        <v>#DIV/0!</v>
      </c>
    </row>
    <row r="97" spans="1:4" ht="14.25">
      <c r="A97" s="10" t="s">
        <v>12</v>
      </c>
      <c r="B97" s="7"/>
      <c r="C97" s="7"/>
      <c r="D97" s="9" t="e">
        <f t="shared" si="1"/>
        <v>#DIV/0!</v>
      </c>
    </row>
    <row r="98" spans="1:4" ht="14.25">
      <c r="A98" s="10" t="s">
        <v>55</v>
      </c>
      <c r="B98" s="7"/>
      <c r="C98" s="7"/>
      <c r="D98" s="9" t="e">
        <f t="shared" si="1"/>
        <v>#DIV/0!</v>
      </c>
    </row>
    <row r="99" spans="1:4" ht="14.25">
      <c r="A99" s="12" t="s">
        <v>57</v>
      </c>
      <c r="B99" s="7"/>
      <c r="C99" s="7"/>
      <c r="D99" s="9" t="e">
        <f t="shared" si="1"/>
        <v>#DIV/0!</v>
      </c>
    </row>
    <row r="100" spans="1:4" ht="14.25">
      <c r="A100" s="12" t="s">
        <v>59</v>
      </c>
      <c r="B100" s="7"/>
      <c r="C100" s="7"/>
      <c r="D100" s="9" t="e">
        <f t="shared" si="1"/>
        <v>#DIV/0!</v>
      </c>
    </row>
    <row r="101" spans="1:4" ht="14.25">
      <c r="A101" s="12" t="s">
        <v>48</v>
      </c>
      <c r="B101" s="7"/>
      <c r="C101" s="7"/>
      <c r="D101" s="9" t="e">
        <f t="shared" si="1"/>
        <v>#DIV/0!</v>
      </c>
    </row>
    <row r="102" spans="1:4" ht="14.25">
      <c r="A102" s="10" t="s">
        <v>15</v>
      </c>
      <c r="B102" s="7"/>
      <c r="C102" s="7"/>
      <c r="D102" s="9" t="e">
        <f t="shared" si="1"/>
        <v>#DIV/0!</v>
      </c>
    </row>
    <row r="103" spans="1:4" ht="14.25">
      <c r="A103" s="10" t="s">
        <v>60</v>
      </c>
      <c r="B103" s="7"/>
      <c r="C103" s="7"/>
      <c r="D103" s="9" t="e">
        <f t="shared" si="1"/>
        <v>#DIV/0!</v>
      </c>
    </row>
    <row r="104" spans="1:4" ht="14.25">
      <c r="A104" s="10" t="s">
        <v>62</v>
      </c>
      <c r="B104" s="7">
        <f>SUM(B105:B118)</f>
        <v>557</v>
      </c>
      <c r="C104" s="7">
        <f>SUM(C105:C118)</f>
        <v>588</v>
      </c>
      <c r="D104" s="9">
        <f t="shared" si="1"/>
        <v>5.565529622980248</v>
      </c>
    </row>
    <row r="105" spans="1:4" ht="14.25">
      <c r="A105" s="10" t="s">
        <v>8</v>
      </c>
      <c r="B105" s="7">
        <v>170</v>
      </c>
      <c r="C105" s="11">
        <v>160</v>
      </c>
      <c r="D105" s="9">
        <f t="shared" si="1"/>
        <v>-5.882352941176472</v>
      </c>
    </row>
    <row r="106" spans="1:4" ht="14.25">
      <c r="A106" s="12" t="s">
        <v>10</v>
      </c>
      <c r="B106" s="7">
        <v>33</v>
      </c>
      <c r="C106" s="11">
        <v>38</v>
      </c>
      <c r="D106" s="9">
        <f t="shared" si="1"/>
        <v>15.15151515151516</v>
      </c>
    </row>
    <row r="107" spans="1:4" ht="14.25">
      <c r="A107" s="12" t="s">
        <v>12</v>
      </c>
      <c r="B107" s="7"/>
      <c r="C107" s="11"/>
      <c r="D107" s="9" t="e">
        <f t="shared" si="1"/>
        <v>#DIV/0!</v>
      </c>
    </row>
    <row r="108" spans="1:4" ht="14.25">
      <c r="A108" s="12" t="s">
        <v>67</v>
      </c>
      <c r="B108" s="7"/>
      <c r="C108" s="11"/>
      <c r="D108" s="9" t="e">
        <f t="shared" si="1"/>
        <v>#DIV/0!</v>
      </c>
    </row>
    <row r="109" spans="1:4" ht="14.25">
      <c r="A109" s="10" t="s">
        <v>68</v>
      </c>
      <c r="B109" s="7"/>
      <c r="C109" s="11"/>
      <c r="D109" s="9" t="e">
        <f t="shared" si="1"/>
        <v>#DIV/0!</v>
      </c>
    </row>
    <row r="110" spans="1:4" ht="14.25">
      <c r="A110" s="10" t="s">
        <v>69</v>
      </c>
      <c r="B110" s="7"/>
      <c r="C110" s="11"/>
      <c r="D110" s="9" t="e">
        <f t="shared" si="1"/>
        <v>#DIV/0!</v>
      </c>
    </row>
    <row r="111" spans="1:4" ht="14.25">
      <c r="A111" s="10" t="s">
        <v>71</v>
      </c>
      <c r="B111" s="7"/>
      <c r="C111" s="11"/>
      <c r="D111" s="9" t="e">
        <f t="shared" si="1"/>
        <v>#DIV/0!</v>
      </c>
    </row>
    <row r="112" spans="1:4" ht="14.25">
      <c r="A112" s="12" t="s">
        <v>73</v>
      </c>
      <c r="B112" s="7">
        <v>110</v>
      </c>
      <c r="C112" s="11">
        <v>110</v>
      </c>
      <c r="D112" s="9">
        <f t="shared" si="1"/>
        <v>0</v>
      </c>
    </row>
    <row r="113" spans="1:4" ht="14.25">
      <c r="A113" s="12" t="s">
        <v>74</v>
      </c>
      <c r="B113" s="7"/>
      <c r="C113" s="7"/>
      <c r="D113" s="9" t="e">
        <f t="shared" si="1"/>
        <v>#DIV/0!</v>
      </c>
    </row>
    <row r="114" spans="1:4" ht="14.25">
      <c r="A114" s="12" t="s">
        <v>1030</v>
      </c>
      <c r="B114" s="7"/>
      <c r="C114" s="7"/>
      <c r="D114" s="9" t="e">
        <f t="shared" si="1"/>
        <v>#DIV/0!</v>
      </c>
    </row>
    <row r="115" spans="1:4" ht="14.25">
      <c r="A115" s="10" t="s">
        <v>76</v>
      </c>
      <c r="B115" s="7">
        <v>107</v>
      </c>
      <c r="C115" s="7">
        <v>145</v>
      </c>
      <c r="D115" s="9">
        <f t="shared" si="1"/>
        <v>35.51401869158879</v>
      </c>
    </row>
    <row r="116" spans="1:4" ht="14.25">
      <c r="A116" s="10" t="s">
        <v>1031</v>
      </c>
      <c r="B116" s="7"/>
      <c r="C116" s="7"/>
      <c r="D116" s="9" t="e">
        <f t="shared" si="1"/>
        <v>#DIV/0!</v>
      </c>
    </row>
    <row r="117" spans="1:4" ht="14.25">
      <c r="A117" s="10" t="s">
        <v>15</v>
      </c>
      <c r="B117" s="7">
        <v>14</v>
      </c>
      <c r="C117" s="7">
        <v>20</v>
      </c>
      <c r="D117" s="9">
        <f t="shared" si="1"/>
        <v>42.85714285714286</v>
      </c>
    </row>
    <row r="118" spans="1:4" ht="14.25">
      <c r="A118" s="10" t="s">
        <v>80</v>
      </c>
      <c r="B118" s="7">
        <v>123</v>
      </c>
      <c r="C118" s="7">
        <v>115</v>
      </c>
      <c r="D118" s="9">
        <f t="shared" si="1"/>
        <v>-6.504065040650408</v>
      </c>
    </row>
    <row r="119" spans="1:4" ht="14.25">
      <c r="A119" s="7" t="s">
        <v>82</v>
      </c>
      <c r="B119" s="7">
        <f>SUM(B120:B127)</f>
        <v>2273</v>
      </c>
      <c r="C119" s="7">
        <f>SUM(C120:C127)</f>
        <v>2317</v>
      </c>
      <c r="D119" s="9">
        <f t="shared" si="1"/>
        <v>1.9357677078750468</v>
      </c>
    </row>
    <row r="120" spans="1:4" ht="14.25">
      <c r="A120" s="12" t="s">
        <v>8</v>
      </c>
      <c r="B120" s="7">
        <v>607</v>
      </c>
      <c r="C120" s="7">
        <v>655</v>
      </c>
      <c r="D120" s="9">
        <f t="shared" si="1"/>
        <v>7.907742998352552</v>
      </c>
    </row>
    <row r="121" spans="1:4" ht="14.25">
      <c r="A121" s="12" t="s">
        <v>10</v>
      </c>
      <c r="B121" s="7">
        <v>1599</v>
      </c>
      <c r="C121" s="7">
        <v>1583</v>
      </c>
      <c r="D121" s="9">
        <f t="shared" si="1"/>
        <v>-1.000625390869292</v>
      </c>
    </row>
    <row r="122" spans="1:4" ht="14.25">
      <c r="A122" s="12" t="s">
        <v>12</v>
      </c>
      <c r="B122" s="7"/>
      <c r="C122" s="7"/>
      <c r="D122" s="9" t="e">
        <f t="shared" si="1"/>
        <v>#DIV/0!</v>
      </c>
    </row>
    <row r="123" spans="1:4" ht="14.25">
      <c r="A123" s="10" t="s">
        <v>86</v>
      </c>
      <c r="B123" s="7">
        <v>32</v>
      </c>
      <c r="C123" s="7">
        <v>32</v>
      </c>
      <c r="D123" s="9">
        <f t="shared" si="1"/>
        <v>0</v>
      </c>
    </row>
    <row r="124" spans="1:4" ht="14.25">
      <c r="A124" s="10" t="s">
        <v>88</v>
      </c>
      <c r="B124" s="7"/>
      <c r="C124" s="7"/>
      <c r="D124" s="9" t="e">
        <f t="shared" si="1"/>
        <v>#DIV/0!</v>
      </c>
    </row>
    <row r="125" spans="1:4" ht="14.25">
      <c r="A125" s="10" t="s">
        <v>90</v>
      </c>
      <c r="B125" s="7"/>
      <c r="C125" s="7"/>
      <c r="D125" s="9" t="e">
        <f t="shared" si="1"/>
        <v>#DIV/0!</v>
      </c>
    </row>
    <row r="126" spans="1:4" ht="14.25">
      <c r="A126" s="12" t="s">
        <v>15</v>
      </c>
      <c r="B126" s="7"/>
      <c r="C126" s="7">
        <v>12</v>
      </c>
      <c r="D126" s="9" t="e">
        <f t="shared" si="1"/>
        <v>#DIV/0!</v>
      </c>
    </row>
    <row r="127" spans="1:4" ht="14.25">
      <c r="A127" s="12" t="s">
        <v>91</v>
      </c>
      <c r="B127" s="7">
        <v>35</v>
      </c>
      <c r="C127" s="7">
        <v>35</v>
      </c>
      <c r="D127" s="9">
        <f t="shared" si="1"/>
        <v>0</v>
      </c>
    </row>
    <row r="128" spans="1:4" ht="14.25">
      <c r="A128" s="7" t="s">
        <v>92</v>
      </c>
      <c r="B128" s="7">
        <f>SUM(B129:B138)</f>
        <v>2112</v>
      </c>
      <c r="C128" s="7">
        <f>SUM(C129:C138)</f>
        <v>2189</v>
      </c>
      <c r="D128" s="9">
        <f t="shared" si="1"/>
        <v>3.645833333333326</v>
      </c>
    </row>
    <row r="129" spans="1:4" ht="14.25">
      <c r="A129" s="12" t="s">
        <v>8</v>
      </c>
      <c r="B129" s="7">
        <v>492</v>
      </c>
      <c r="C129" s="11">
        <v>535</v>
      </c>
      <c r="D129" s="9">
        <f t="shared" si="1"/>
        <v>8.739837398373984</v>
      </c>
    </row>
    <row r="130" spans="1:4" ht="14.25">
      <c r="A130" s="12" t="s">
        <v>10</v>
      </c>
      <c r="B130" s="7">
        <v>372</v>
      </c>
      <c r="C130" s="11">
        <v>407</v>
      </c>
      <c r="D130" s="9">
        <f t="shared" si="1"/>
        <v>9.408602150537625</v>
      </c>
    </row>
    <row r="131" spans="1:4" ht="14.25">
      <c r="A131" s="12" t="s">
        <v>12</v>
      </c>
      <c r="B131" s="7"/>
      <c r="C131" s="11"/>
      <c r="D131" s="9" t="e">
        <f t="shared" si="1"/>
        <v>#DIV/0!</v>
      </c>
    </row>
    <row r="132" spans="1:4" ht="14.25">
      <c r="A132" s="10" t="s">
        <v>96</v>
      </c>
      <c r="B132" s="7"/>
      <c r="C132" s="11"/>
      <c r="D132" s="9" t="e">
        <f t="shared" si="1"/>
        <v>#DIV/0!</v>
      </c>
    </row>
    <row r="133" spans="1:4" ht="14.25">
      <c r="A133" s="10" t="s">
        <v>97</v>
      </c>
      <c r="B133" s="7"/>
      <c r="C133" s="11"/>
      <c r="D133" s="9" t="e">
        <f aca="true" t="shared" si="2" ref="D133:D196">(C133/B133-1)*100</f>
        <v>#DIV/0!</v>
      </c>
    </row>
    <row r="134" spans="1:4" ht="14.25">
      <c r="A134" s="10" t="s">
        <v>99</v>
      </c>
      <c r="B134" s="7"/>
      <c r="C134" s="11"/>
      <c r="D134" s="9" t="e">
        <f t="shared" si="2"/>
        <v>#DIV/0!</v>
      </c>
    </row>
    <row r="135" spans="1:4" ht="14.25">
      <c r="A135" s="12" t="s">
        <v>101</v>
      </c>
      <c r="B135" s="7"/>
      <c r="C135" s="11"/>
      <c r="D135" s="9" t="e">
        <f t="shared" si="2"/>
        <v>#DIV/0!</v>
      </c>
    </row>
    <row r="136" spans="1:4" ht="14.25">
      <c r="A136" s="12" t="s">
        <v>102</v>
      </c>
      <c r="B136" s="7">
        <v>1214</v>
      </c>
      <c r="C136" s="11">
        <v>1213</v>
      </c>
      <c r="D136" s="9">
        <f t="shared" si="2"/>
        <v>-0.08237232289950436</v>
      </c>
    </row>
    <row r="137" spans="1:4" ht="14.25">
      <c r="A137" s="12" t="s">
        <v>15</v>
      </c>
      <c r="B137" s="7"/>
      <c r="C137" s="11"/>
      <c r="D137" s="9" t="e">
        <f t="shared" si="2"/>
        <v>#DIV/0!</v>
      </c>
    </row>
    <row r="138" spans="1:4" ht="14.25">
      <c r="A138" s="10" t="s">
        <v>103</v>
      </c>
      <c r="B138" s="7">
        <v>34</v>
      </c>
      <c r="C138" s="11">
        <v>34</v>
      </c>
      <c r="D138" s="9">
        <f t="shared" si="2"/>
        <v>0</v>
      </c>
    </row>
    <row r="139" spans="1:4" ht="14.25">
      <c r="A139" s="10" t="s">
        <v>105</v>
      </c>
      <c r="B139" s="7">
        <f>SUM(B140:B150)</f>
        <v>68</v>
      </c>
      <c r="C139" s="7">
        <f>SUM(C140:C150)</f>
        <v>48</v>
      </c>
      <c r="D139" s="9">
        <f t="shared" si="2"/>
        <v>-29.411764705882348</v>
      </c>
    </row>
    <row r="140" spans="1:4" ht="14.25">
      <c r="A140" s="10" t="s">
        <v>8</v>
      </c>
      <c r="B140" s="7">
        <v>31</v>
      </c>
      <c r="C140" s="11">
        <v>34</v>
      </c>
      <c r="D140" s="9">
        <f t="shared" si="2"/>
        <v>9.677419354838701</v>
      </c>
    </row>
    <row r="141" spans="1:4" ht="14.25">
      <c r="A141" s="7" t="s">
        <v>10</v>
      </c>
      <c r="B141" s="7"/>
      <c r="C141" s="11"/>
      <c r="D141" s="9" t="e">
        <f t="shared" si="2"/>
        <v>#DIV/0!</v>
      </c>
    </row>
    <row r="142" spans="1:4" ht="14.25">
      <c r="A142" s="12" t="s">
        <v>12</v>
      </c>
      <c r="B142" s="7"/>
      <c r="C142" s="11"/>
      <c r="D142" s="9" t="e">
        <f t="shared" si="2"/>
        <v>#DIV/0!</v>
      </c>
    </row>
    <row r="143" spans="1:4" ht="14.25">
      <c r="A143" s="12" t="s">
        <v>78</v>
      </c>
      <c r="B143" s="7"/>
      <c r="C143" s="11"/>
      <c r="D143" s="9" t="e">
        <f t="shared" si="2"/>
        <v>#DIV/0!</v>
      </c>
    </row>
    <row r="144" spans="1:4" ht="14.25">
      <c r="A144" s="12" t="s">
        <v>79</v>
      </c>
      <c r="B144" s="7"/>
      <c r="C144" s="11"/>
      <c r="D144" s="9" t="e">
        <f t="shared" si="2"/>
        <v>#DIV/0!</v>
      </c>
    </row>
    <row r="145" spans="1:4" ht="14.25">
      <c r="A145" s="10" t="s">
        <v>81</v>
      </c>
      <c r="B145" s="7"/>
      <c r="C145" s="11"/>
      <c r="D145" s="9" t="e">
        <f t="shared" si="2"/>
        <v>#DIV/0!</v>
      </c>
    </row>
    <row r="146" spans="1:4" ht="14.25">
      <c r="A146" s="10" t="s">
        <v>83</v>
      </c>
      <c r="B146" s="7">
        <v>3</v>
      </c>
      <c r="C146" s="11">
        <v>6</v>
      </c>
      <c r="D146" s="9">
        <f t="shared" si="2"/>
        <v>100</v>
      </c>
    </row>
    <row r="147" spans="1:4" ht="14.25">
      <c r="A147" s="10" t="s">
        <v>84</v>
      </c>
      <c r="B147" s="7"/>
      <c r="C147" s="11"/>
      <c r="D147" s="9" t="e">
        <f t="shared" si="2"/>
        <v>#DIV/0!</v>
      </c>
    </row>
    <row r="148" spans="1:4" ht="14.25">
      <c r="A148" s="12" t="s">
        <v>85</v>
      </c>
      <c r="B148" s="7"/>
      <c r="C148" s="11"/>
      <c r="D148" s="9" t="e">
        <f t="shared" si="2"/>
        <v>#DIV/0!</v>
      </c>
    </row>
    <row r="149" spans="1:4" ht="14.25">
      <c r="A149" s="12" t="s">
        <v>15</v>
      </c>
      <c r="B149" s="7"/>
      <c r="C149" s="11"/>
      <c r="D149" s="9" t="e">
        <f t="shared" si="2"/>
        <v>#DIV/0!</v>
      </c>
    </row>
    <row r="150" spans="1:4" ht="14.25">
      <c r="A150" s="12" t="s">
        <v>87</v>
      </c>
      <c r="B150" s="7">
        <v>34</v>
      </c>
      <c r="C150" s="11">
        <v>8</v>
      </c>
      <c r="D150" s="9">
        <f t="shared" si="2"/>
        <v>-76.47058823529412</v>
      </c>
    </row>
    <row r="151" spans="1:4" ht="14.25">
      <c r="A151" s="10" t="s">
        <v>89</v>
      </c>
      <c r="B151" s="7">
        <f>SUM(B152:B160)</f>
        <v>0</v>
      </c>
      <c r="C151" s="7">
        <f>SUM(C152:C160)</f>
        <v>7539</v>
      </c>
      <c r="D151" s="9" t="e">
        <f t="shared" si="2"/>
        <v>#DIV/0!</v>
      </c>
    </row>
    <row r="152" spans="1:4" ht="14.25">
      <c r="A152" s="10" t="s">
        <v>8</v>
      </c>
      <c r="B152" s="7"/>
      <c r="C152" s="7">
        <v>3969</v>
      </c>
      <c r="D152" s="9" t="e">
        <f t="shared" si="2"/>
        <v>#DIV/0!</v>
      </c>
    </row>
    <row r="153" spans="1:4" ht="14.25">
      <c r="A153" s="10" t="s">
        <v>10</v>
      </c>
      <c r="B153" s="7"/>
      <c r="C153" s="7">
        <v>1537</v>
      </c>
      <c r="D153" s="9" t="e">
        <f t="shared" si="2"/>
        <v>#DIV/0!</v>
      </c>
    </row>
    <row r="154" spans="1:4" ht="14.25">
      <c r="A154" s="7" t="s">
        <v>12</v>
      </c>
      <c r="B154" s="7"/>
      <c r="C154" s="7">
        <v>330</v>
      </c>
      <c r="D154" s="9" t="e">
        <f t="shared" si="2"/>
        <v>#DIV/0!</v>
      </c>
    </row>
    <row r="155" spans="1:4" ht="14.25">
      <c r="A155" s="12" t="s">
        <v>93</v>
      </c>
      <c r="B155" s="7"/>
      <c r="C155" s="7">
        <v>360</v>
      </c>
      <c r="D155" s="9" t="e">
        <f t="shared" si="2"/>
        <v>#DIV/0!</v>
      </c>
    </row>
    <row r="156" spans="1:4" ht="14.25">
      <c r="A156" s="12" t="s">
        <v>94</v>
      </c>
      <c r="B156" s="7"/>
      <c r="C156" s="7">
        <v>900</v>
      </c>
      <c r="D156" s="9" t="e">
        <f t="shared" si="2"/>
        <v>#DIV/0!</v>
      </c>
    </row>
    <row r="157" spans="1:4" ht="14.25">
      <c r="A157" s="12" t="s">
        <v>95</v>
      </c>
      <c r="B157" s="7"/>
      <c r="C157" s="7">
        <v>219</v>
      </c>
      <c r="D157" s="9" t="e">
        <f t="shared" si="2"/>
        <v>#DIV/0!</v>
      </c>
    </row>
    <row r="158" spans="1:4" ht="14.25">
      <c r="A158" s="10" t="s">
        <v>48</v>
      </c>
      <c r="B158" s="7"/>
      <c r="C158" s="7">
        <v>187</v>
      </c>
      <c r="D158" s="9" t="e">
        <f t="shared" si="2"/>
        <v>#DIV/0!</v>
      </c>
    </row>
    <row r="159" spans="1:4" ht="14.25">
      <c r="A159" s="10" t="s">
        <v>15</v>
      </c>
      <c r="B159" s="7"/>
      <c r="C159" s="7">
        <v>35</v>
      </c>
      <c r="D159" s="9" t="e">
        <f t="shared" si="2"/>
        <v>#DIV/0!</v>
      </c>
    </row>
    <row r="160" spans="1:4" ht="14.25">
      <c r="A160" s="10" t="s">
        <v>98</v>
      </c>
      <c r="B160" s="7"/>
      <c r="C160" s="7">
        <v>2</v>
      </c>
      <c r="D160" s="9" t="e">
        <f t="shared" si="2"/>
        <v>#DIV/0!</v>
      </c>
    </row>
    <row r="161" spans="1:4" ht="14.25">
      <c r="A161" s="12" t="s">
        <v>100</v>
      </c>
      <c r="B161" s="7">
        <f>SUM(B162:B173)</f>
        <v>15</v>
      </c>
      <c r="C161" s="7">
        <f>SUM(C162:C173)</f>
        <v>2715</v>
      </c>
      <c r="D161" s="9">
        <f t="shared" si="2"/>
        <v>18000</v>
      </c>
    </row>
    <row r="162" spans="1:4" ht="14.25">
      <c r="A162" s="12" t="s">
        <v>8</v>
      </c>
      <c r="B162" s="7"/>
      <c r="C162" s="7">
        <v>874</v>
      </c>
      <c r="D162" s="9" t="e">
        <f t="shared" si="2"/>
        <v>#DIV/0!</v>
      </c>
    </row>
    <row r="163" spans="1:4" ht="14.25">
      <c r="A163" s="12" t="s">
        <v>10</v>
      </c>
      <c r="B163" s="7"/>
      <c r="C163" s="7">
        <v>2</v>
      </c>
      <c r="D163" s="9" t="e">
        <f t="shared" si="2"/>
        <v>#DIV/0!</v>
      </c>
    </row>
    <row r="164" spans="1:4" ht="14.25">
      <c r="A164" s="10" t="s">
        <v>12</v>
      </c>
      <c r="B164" s="7"/>
      <c r="C164" s="7"/>
      <c r="D164" s="9" t="e">
        <f t="shared" si="2"/>
        <v>#DIV/0!</v>
      </c>
    </row>
    <row r="165" spans="1:4" ht="14.25">
      <c r="A165" s="10" t="s">
        <v>104</v>
      </c>
      <c r="B165" s="7"/>
      <c r="C165" s="7"/>
      <c r="D165" s="9" t="e">
        <f t="shared" si="2"/>
        <v>#DIV/0!</v>
      </c>
    </row>
    <row r="166" spans="1:4" ht="14.25">
      <c r="A166" s="10" t="s">
        <v>106</v>
      </c>
      <c r="B166" s="7"/>
      <c r="C166" s="7"/>
      <c r="D166" s="9" t="e">
        <f t="shared" si="2"/>
        <v>#DIV/0!</v>
      </c>
    </row>
    <row r="167" spans="1:4" ht="14.25">
      <c r="A167" s="10" t="s">
        <v>107</v>
      </c>
      <c r="B167" s="7"/>
      <c r="C167" s="7">
        <v>598</v>
      </c>
      <c r="D167" s="9" t="e">
        <f t="shared" si="2"/>
        <v>#DIV/0!</v>
      </c>
    </row>
    <row r="168" spans="1:4" ht="14.25">
      <c r="A168" s="12" t="s">
        <v>109</v>
      </c>
      <c r="B168" s="7"/>
      <c r="C168" s="7">
        <v>721</v>
      </c>
      <c r="D168" s="9" t="e">
        <f t="shared" si="2"/>
        <v>#DIV/0!</v>
      </c>
    </row>
    <row r="169" spans="1:4" ht="14.25">
      <c r="A169" s="12" t="s">
        <v>110</v>
      </c>
      <c r="B169" s="7"/>
      <c r="C169" s="7"/>
      <c r="D169" s="9" t="e">
        <f t="shared" si="2"/>
        <v>#DIV/0!</v>
      </c>
    </row>
    <row r="170" spans="1:4" ht="14.25">
      <c r="A170" s="12" t="s">
        <v>112</v>
      </c>
      <c r="B170" s="7"/>
      <c r="C170" s="7"/>
      <c r="D170" s="9" t="e">
        <f t="shared" si="2"/>
        <v>#DIV/0!</v>
      </c>
    </row>
    <row r="171" spans="1:4" ht="14.25">
      <c r="A171" s="10" t="s">
        <v>48</v>
      </c>
      <c r="B171" s="7"/>
      <c r="C171" s="7"/>
      <c r="D171" s="9" t="e">
        <f t="shared" si="2"/>
        <v>#DIV/0!</v>
      </c>
    </row>
    <row r="172" spans="1:4" ht="14.25">
      <c r="A172" s="10" t="s">
        <v>15</v>
      </c>
      <c r="B172" s="7"/>
      <c r="C172" s="7">
        <v>504</v>
      </c>
      <c r="D172" s="9" t="e">
        <f t="shared" si="2"/>
        <v>#DIV/0!</v>
      </c>
    </row>
    <row r="173" spans="1:4" ht="14.25">
      <c r="A173" s="10" t="s">
        <v>114</v>
      </c>
      <c r="B173" s="7">
        <v>15</v>
      </c>
      <c r="C173" s="7">
        <v>16</v>
      </c>
      <c r="D173" s="9">
        <f t="shared" si="2"/>
        <v>6.666666666666665</v>
      </c>
    </row>
    <row r="174" spans="1:4" ht="14.25">
      <c r="A174" s="12" t="s">
        <v>115</v>
      </c>
      <c r="B174" s="7">
        <f>SUM(B175:B180)</f>
        <v>156</v>
      </c>
      <c r="C174" s="7">
        <f>SUM(C175:C180)</f>
        <v>172</v>
      </c>
      <c r="D174" s="9">
        <f t="shared" si="2"/>
        <v>10.256410256410264</v>
      </c>
    </row>
    <row r="175" spans="1:4" ht="14.25">
      <c r="A175" s="12" t="s">
        <v>8</v>
      </c>
      <c r="B175" s="7">
        <v>96</v>
      </c>
      <c r="C175" s="7">
        <v>110</v>
      </c>
      <c r="D175" s="9">
        <f t="shared" si="2"/>
        <v>14.583333333333325</v>
      </c>
    </row>
    <row r="176" spans="1:4" ht="14.25">
      <c r="A176" s="12" t="s">
        <v>10</v>
      </c>
      <c r="B176" s="7">
        <v>16</v>
      </c>
      <c r="C176" s="7">
        <v>16</v>
      </c>
      <c r="D176" s="9">
        <f t="shared" si="2"/>
        <v>0</v>
      </c>
    </row>
    <row r="177" spans="1:4" ht="14.25">
      <c r="A177" s="10" t="s">
        <v>12</v>
      </c>
      <c r="B177" s="7"/>
      <c r="C177" s="7"/>
      <c r="D177" s="9" t="e">
        <f t="shared" si="2"/>
        <v>#DIV/0!</v>
      </c>
    </row>
    <row r="178" spans="1:4" ht="14.25">
      <c r="A178" s="10" t="s">
        <v>119</v>
      </c>
      <c r="B178" s="7">
        <v>25</v>
      </c>
      <c r="C178" s="11">
        <v>25</v>
      </c>
      <c r="D178" s="9">
        <f t="shared" si="2"/>
        <v>0</v>
      </c>
    </row>
    <row r="179" spans="1:4" ht="14.25">
      <c r="A179" s="10" t="s">
        <v>15</v>
      </c>
      <c r="B179" s="7">
        <v>19</v>
      </c>
      <c r="C179" s="11">
        <v>21</v>
      </c>
      <c r="D179" s="9">
        <f t="shared" si="2"/>
        <v>10.526315789473696</v>
      </c>
    </row>
    <row r="180" spans="1:4" ht="14.25">
      <c r="A180" s="7" t="s">
        <v>120</v>
      </c>
      <c r="B180" s="7"/>
      <c r="C180" s="11"/>
      <c r="D180" s="9" t="e">
        <f t="shared" si="2"/>
        <v>#DIV/0!</v>
      </c>
    </row>
    <row r="181" spans="1:4" ht="14.25">
      <c r="A181" s="12" t="s">
        <v>121</v>
      </c>
      <c r="B181" s="7">
        <f>SUM(B182:B187)</f>
        <v>95</v>
      </c>
      <c r="C181" s="7">
        <f>SUM(C182:C187)</f>
        <v>89</v>
      </c>
      <c r="D181" s="9">
        <f t="shared" si="2"/>
        <v>-6.315789473684208</v>
      </c>
    </row>
    <row r="182" spans="1:4" ht="14.25">
      <c r="A182" s="12" t="s">
        <v>8</v>
      </c>
      <c r="B182" s="7">
        <v>60</v>
      </c>
      <c r="C182" s="11">
        <v>62</v>
      </c>
      <c r="D182" s="9">
        <f t="shared" si="2"/>
        <v>3.3333333333333437</v>
      </c>
    </row>
    <row r="183" spans="1:4" ht="14.25">
      <c r="A183" s="12" t="s">
        <v>10</v>
      </c>
      <c r="B183" s="7">
        <v>35</v>
      </c>
      <c r="C183" s="11">
        <v>27</v>
      </c>
      <c r="D183" s="9">
        <f t="shared" si="2"/>
        <v>-22.857142857142854</v>
      </c>
    </row>
    <row r="184" spans="1:4" ht="14.25">
      <c r="A184" s="10" t="s">
        <v>12</v>
      </c>
      <c r="B184" s="7"/>
      <c r="C184" s="11"/>
      <c r="D184" s="9" t="e">
        <f t="shared" si="2"/>
        <v>#DIV/0!</v>
      </c>
    </row>
    <row r="185" spans="1:4" ht="14.25">
      <c r="A185" s="10" t="s">
        <v>124</v>
      </c>
      <c r="B185" s="7"/>
      <c r="C185" s="11"/>
      <c r="D185" s="9" t="e">
        <f t="shared" si="2"/>
        <v>#DIV/0!</v>
      </c>
    </row>
    <row r="186" spans="1:4" ht="14.25">
      <c r="A186" s="10" t="s">
        <v>15</v>
      </c>
      <c r="B186" s="7"/>
      <c r="C186" s="11"/>
      <c r="D186" s="9" t="e">
        <f t="shared" si="2"/>
        <v>#DIV/0!</v>
      </c>
    </row>
    <row r="187" spans="1:4" ht="14.25">
      <c r="A187" s="12" t="s">
        <v>125</v>
      </c>
      <c r="B187" s="7"/>
      <c r="C187" s="7"/>
      <c r="D187" s="9" t="e">
        <f t="shared" si="2"/>
        <v>#DIV/0!</v>
      </c>
    </row>
    <row r="188" spans="1:4" ht="14.25">
      <c r="A188" s="12" t="s">
        <v>127</v>
      </c>
      <c r="B188" s="7">
        <f>SUM(B189:B196)</f>
        <v>0</v>
      </c>
      <c r="C188" s="7">
        <f>SUM(C189:C196)</f>
        <v>0</v>
      </c>
      <c r="D188" s="9" t="e">
        <f t="shared" si="2"/>
        <v>#DIV/0!</v>
      </c>
    </row>
    <row r="189" spans="1:4" ht="14.25">
      <c r="A189" s="12" t="s">
        <v>8</v>
      </c>
      <c r="B189" s="7"/>
      <c r="C189" s="7"/>
      <c r="D189" s="9" t="e">
        <f t="shared" si="2"/>
        <v>#DIV/0!</v>
      </c>
    </row>
    <row r="190" spans="1:4" ht="14.25">
      <c r="A190" s="10" t="s">
        <v>10</v>
      </c>
      <c r="B190" s="7"/>
      <c r="C190" s="7"/>
      <c r="D190" s="9" t="e">
        <f t="shared" si="2"/>
        <v>#DIV/0!</v>
      </c>
    </row>
    <row r="191" spans="1:4" ht="14.25">
      <c r="A191" s="10" t="s">
        <v>12</v>
      </c>
      <c r="B191" s="7"/>
      <c r="C191" s="7"/>
      <c r="D191" s="9" t="e">
        <f t="shared" si="2"/>
        <v>#DIV/0!</v>
      </c>
    </row>
    <row r="192" spans="1:4" ht="14.25">
      <c r="A192" s="10" t="s">
        <v>131</v>
      </c>
      <c r="B192" s="7"/>
      <c r="C192" s="7"/>
      <c r="D192" s="9" t="e">
        <f t="shared" si="2"/>
        <v>#DIV/0!</v>
      </c>
    </row>
    <row r="193" spans="1:4" ht="14.25">
      <c r="A193" s="7" t="s">
        <v>132</v>
      </c>
      <c r="B193" s="7"/>
      <c r="C193" s="7"/>
      <c r="D193" s="9" t="e">
        <f t="shared" si="2"/>
        <v>#DIV/0!</v>
      </c>
    </row>
    <row r="194" spans="1:4" ht="14.25">
      <c r="A194" s="12" t="s">
        <v>108</v>
      </c>
      <c r="B194" s="7"/>
      <c r="C194" s="7"/>
      <c r="D194" s="9" t="e">
        <f t="shared" si="2"/>
        <v>#DIV/0!</v>
      </c>
    </row>
    <row r="195" spans="1:4" ht="14.25">
      <c r="A195" s="12" t="s">
        <v>15</v>
      </c>
      <c r="B195" s="7"/>
      <c r="C195" s="7"/>
      <c r="D195" s="9" t="e">
        <f t="shared" si="2"/>
        <v>#DIV/0!</v>
      </c>
    </row>
    <row r="196" spans="1:4" ht="14.25">
      <c r="A196" s="12" t="s">
        <v>111</v>
      </c>
      <c r="B196" s="7"/>
      <c r="C196" s="7"/>
      <c r="D196" s="9" t="e">
        <f t="shared" si="2"/>
        <v>#DIV/0!</v>
      </c>
    </row>
    <row r="197" spans="1:4" ht="14.25">
      <c r="A197" s="10" t="s">
        <v>113</v>
      </c>
      <c r="B197" s="7">
        <f>SUM(B198:B202)</f>
        <v>266</v>
      </c>
      <c r="C197" s="7">
        <f>SUM(C198:C202)</f>
        <v>289</v>
      </c>
      <c r="D197" s="9">
        <f aca="true" t="shared" si="3" ref="D197:D260">(C197/B197-1)*100</f>
        <v>8.646616541353392</v>
      </c>
    </row>
    <row r="198" spans="1:4" ht="14.25">
      <c r="A198" s="10" t="s">
        <v>8</v>
      </c>
      <c r="B198" s="7">
        <v>103</v>
      </c>
      <c r="C198" s="11">
        <v>108</v>
      </c>
      <c r="D198" s="9">
        <f t="shared" si="3"/>
        <v>4.854368932038833</v>
      </c>
    </row>
    <row r="199" spans="1:4" ht="14.25">
      <c r="A199" s="10" t="s">
        <v>10</v>
      </c>
      <c r="B199" s="7"/>
      <c r="C199" s="11">
        <v>5</v>
      </c>
      <c r="D199" s="9" t="e">
        <f t="shared" si="3"/>
        <v>#DIV/0!</v>
      </c>
    </row>
    <row r="200" spans="1:4" ht="14.25">
      <c r="A200" s="12" t="s">
        <v>12</v>
      </c>
      <c r="B200" s="7"/>
      <c r="C200" s="11"/>
      <c r="D200" s="9" t="e">
        <f t="shared" si="3"/>
        <v>#DIV/0!</v>
      </c>
    </row>
    <row r="201" spans="1:4" ht="14.25">
      <c r="A201" s="12" t="s">
        <v>116</v>
      </c>
      <c r="B201" s="7">
        <v>163</v>
      </c>
      <c r="C201" s="11">
        <v>176</v>
      </c>
      <c r="D201" s="9">
        <f t="shared" si="3"/>
        <v>7.975460122699385</v>
      </c>
    </row>
    <row r="202" spans="1:4" ht="14.25">
      <c r="A202" s="12" t="s">
        <v>117</v>
      </c>
      <c r="B202" s="7"/>
      <c r="C202" s="11"/>
      <c r="D202" s="9" t="e">
        <f t="shared" si="3"/>
        <v>#DIV/0!</v>
      </c>
    </row>
    <row r="203" spans="1:4" ht="14.25">
      <c r="A203" s="10" t="s">
        <v>118</v>
      </c>
      <c r="B203" s="7">
        <f>SUM(B204:B209)</f>
        <v>353</v>
      </c>
      <c r="C203" s="7">
        <f>SUM(C204:C209)</f>
        <v>220</v>
      </c>
      <c r="D203" s="9">
        <f t="shared" si="3"/>
        <v>-37.6770538243626</v>
      </c>
    </row>
    <row r="204" spans="1:4" ht="14.25">
      <c r="A204" s="10" t="s">
        <v>8</v>
      </c>
      <c r="B204" s="7">
        <v>238</v>
      </c>
      <c r="C204" s="11">
        <v>115</v>
      </c>
      <c r="D204" s="9">
        <f t="shared" si="3"/>
        <v>-51.68067226890756</v>
      </c>
    </row>
    <row r="205" spans="1:4" ht="14.25">
      <c r="A205" s="10" t="s">
        <v>10</v>
      </c>
      <c r="B205" s="7">
        <v>115</v>
      </c>
      <c r="C205" s="7">
        <v>105</v>
      </c>
      <c r="D205" s="9">
        <f t="shared" si="3"/>
        <v>-8.695652173913048</v>
      </c>
    </row>
    <row r="206" spans="1:4" ht="14.25">
      <c r="A206" s="7" t="s">
        <v>12</v>
      </c>
      <c r="B206" s="7"/>
      <c r="C206" s="7"/>
      <c r="D206" s="9" t="e">
        <f t="shared" si="3"/>
        <v>#DIV/0!</v>
      </c>
    </row>
    <row r="207" spans="1:4" ht="14.25">
      <c r="A207" s="12" t="s">
        <v>34</v>
      </c>
      <c r="B207" s="7"/>
      <c r="C207" s="7"/>
      <c r="D207" s="9" t="e">
        <f t="shared" si="3"/>
        <v>#DIV/0!</v>
      </c>
    </row>
    <row r="208" spans="1:4" ht="14.25">
      <c r="A208" s="12" t="s">
        <v>15</v>
      </c>
      <c r="B208" s="7"/>
      <c r="C208" s="7"/>
      <c r="D208" s="9" t="e">
        <f t="shared" si="3"/>
        <v>#DIV/0!</v>
      </c>
    </row>
    <row r="209" spans="1:4" ht="14.25">
      <c r="A209" s="12" t="s">
        <v>122</v>
      </c>
      <c r="B209" s="7"/>
      <c r="C209" s="7"/>
      <c r="D209" s="9" t="e">
        <f t="shared" si="3"/>
        <v>#DIV/0!</v>
      </c>
    </row>
    <row r="210" spans="1:4" ht="14.25">
      <c r="A210" s="10" t="s">
        <v>123</v>
      </c>
      <c r="B210" s="7">
        <f>SUM(B211:B217)</f>
        <v>867</v>
      </c>
      <c r="C210" s="7">
        <f>SUM(C211:C217)</f>
        <v>1176</v>
      </c>
      <c r="D210" s="9">
        <f t="shared" si="3"/>
        <v>35.64013840830449</v>
      </c>
    </row>
    <row r="211" spans="1:4" ht="14.25">
      <c r="A211" s="10" t="s">
        <v>8</v>
      </c>
      <c r="B211" s="7">
        <v>289</v>
      </c>
      <c r="C211" s="7">
        <v>404</v>
      </c>
      <c r="D211" s="9">
        <f t="shared" si="3"/>
        <v>39.7923875432526</v>
      </c>
    </row>
    <row r="212" spans="1:4" ht="14.25">
      <c r="A212" s="10" t="s">
        <v>10</v>
      </c>
      <c r="B212" s="7">
        <v>289</v>
      </c>
      <c r="C212" s="7">
        <v>374</v>
      </c>
      <c r="D212" s="9">
        <f t="shared" si="3"/>
        <v>29.41176470588236</v>
      </c>
    </row>
    <row r="213" spans="1:4" ht="14.25">
      <c r="A213" s="12" t="s">
        <v>12</v>
      </c>
      <c r="B213" s="14"/>
      <c r="C213" s="14"/>
      <c r="D213" s="9" t="e">
        <f t="shared" si="3"/>
        <v>#DIV/0!</v>
      </c>
    </row>
    <row r="214" spans="1:4" ht="14.25">
      <c r="A214" s="12" t="s">
        <v>126</v>
      </c>
      <c r="B214" s="7"/>
      <c r="C214" s="7"/>
      <c r="D214" s="9" t="e">
        <f t="shared" si="3"/>
        <v>#DIV/0!</v>
      </c>
    </row>
    <row r="215" spans="1:4" ht="14.25">
      <c r="A215" s="12" t="s">
        <v>128</v>
      </c>
      <c r="B215" s="7"/>
      <c r="C215" s="7"/>
      <c r="D215" s="9" t="e">
        <f t="shared" si="3"/>
        <v>#DIV/0!</v>
      </c>
    </row>
    <row r="216" spans="1:4" ht="14.25">
      <c r="A216" s="10" t="s">
        <v>15</v>
      </c>
      <c r="B216" s="15">
        <v>144</v>
      </c>
      <c r="C216" s="15">
        <v>153</v>
      </c>
      <c r="D216" s="9">
        <f t="shared" si="3"/>
        <v>6.25</v>
      </c>
    </row>
    <row r="217" spans="1:4" ht="14.25">
      <c r="A217" s="10" t="s">
        <v>129</v>
      </c>
      <c r="B217" s="15">
        <v>145</v>
      </c>
      <c r="C217" s="15">
        <v>245</v>
      </c>
      <c r="D217" s="9">
        <f t="shared" si="3"/>
        <v>68.96551724137932</v>
      </c>
    </row>
    <row r="218" spans="1:4" ht="14.25">
      <c r="A218" s="10" t="s">
        <v>130</v>
      </c>
      <c r="B218" s="15">
        <f>SUM(B219:B223)</f>
        <v>2000</v>
      </c>
      <c r="C218" s="15">
        <f>SUM(C219:C223)</f>
        <v>2386</v>
      </c>
      <c r="D218" s="9">
        <f t="shared" si="3"/>
        <v>19.300000000000004</v>
      </c>
    </row>
    <row r="219" spans="1:4" ht="14.25">
      <c r="A219" s="10" t="s">
        <v>8</v>
      </c>
      <c r="B219" s="15">
        <v>722</v>
      </c>
      <c r="C219" s="15">
        <v>704</v>
      </c>
      <c r="D219" s="9">
        <f t="shared" si="3"/>
        <v>-2.4930747922437657</v>
      </c>
    </row>
    <row r="220" spans="1:4" ht="14.25">
      <c r="A220" s="12" t="s">
        <v>10</v>
      </c>
      <c r="B220" s="16">
        <v>835</v>
      </c>
      <c r="C220" s="16">
        <v>1290</v>
      </c>
      <c r="D220" s="9">
        <f t="shared" si="3"/>
        <v>54.49101796407185</v>
      </c>
    </row>
    <row r="221" spans="1:4" ht="14.25">
      <c r="A221" s="12" t="s">
        <v>12</v>
      </c>
      <c r="B221" s="16">
        <v>158</v>
      </c>
      <c r="C221" s="16">
        <v>117</v>
      </c>
      <c r="D221" s="9">
        <f t="shared" si="3"/>
        <v>-25.9493670886076</v>
      </c>
    </row>
    <row r="222" spans="1:4" ht="14.25">
      <c r="A222" s="12" t="s">
        <v>134</v>
      </c>
      <c r="B222" s="16">
        <v>133</v>
      </c>
      <c r="C222" s="16">
        <v>183</v>
      </c>
      <c r="D222" s="9">
        <f t="shared" si="3"/>
        <v>37.593984962406026</v>
      </c>
    </row>
    <row r="223" spans="1:4" ht="14.25">
      <c r="A223" s="10" t="s">
        <v>15</v>
      </c>
      <c r="B223" s="16">
        <v>152</v>
      </c>
      <c r="C223" s="16">
        <v>92</v>
      </c>
      <c r="D223" s="9">
        <f t="shared" si="3"/>
        <v>-39.473684210526315</v>
      </c>
    </row>
    <row r="224" spans="1:4" ht="14.25">
      <c r="A224" s="10" t="s">
        <v>136</v>
      </c>
      <c r="B224" s="16"/>
      <c r="C224" s="16"/>
      <c r="D224" s="9" t="e">
        <f t="shared" si="3"/>
        <v>#DIV/0!</v>
      </c>
    </row>
    <row r="225" spans="1:4" ht="14.25">
      <c r="A225" s="10" t="s">
        <v>137</v>
      </c>
      <c r="B225" s="16">
        <f>SUM(B226:B230)</f>
        <v>555</v>
      </c>
      <c r="C225" s="16">
        <f>SUM(C226:C230)</f>
        <v>2975</v>
      </c>
      <c r="D225" s="9">
        <f t="shared" si="3"/>
        <v>436.036036036036</v>
      </c>
    </row>
    <row r="226" spans="1:4" ht="14.25">
      <c r="A226" s="12" t="s">
        <v>8</v>
      </c>
      <c r="B226" s="16">
        <v>273</v>
      </c>
      <c r="C226" s="16">
        <v>280</v>
      </c>
      <c r="D226" s="9">
        <f t="shared" si="3"/>
        <v>2.564102564102555</v>
      </c>
    </row>
    <row r="227" spans="1:4" ht="14.25">
      <c r="A227" s="12" t="s">
        <v>10</v>
      </c>
      <c r="B227" s="16">
        <v>191</v>
      </c>
      <c r="C227" s="16">
        <v>173</v>
      </c>
      <c r="D227" s="9">
        <f t="shared" si="3"/>
        <v>-9.424083769633507</v>
      </c>
    </row>
    <row r="228" spans="1:4" ht="14.25">
      <c r="A228" s="12" t="s">
        <v>12</v>
      </c>
      <c r="B228" s="15"/>
      <c r="C228" s="15"/>
      <c r="D228" s="9" t="e">
        <f t="shared" si="3"/>
        <v>#DIV/0!</v>
      </c>
    </row>
    <row r="229" spans="1:4" ht="14.25">
      <c r="A229" s="10" t="s">
        <v>15</v>
      </c>
      <c r="B229" s="15">
        <v>76</v>
      </c>
      <c r="C229" s="15">
        <v>89</v>
      </c>
      <c r="D229" s="9">
        <f t="shared" si="3"/>
        <v>17.105263157894733</v>
      </c>
    </row>
    <row r="230" spans="1:4" ht="14.25">
      <c r="A230" s="10" t="s">
        <v>141</v>
      </c>
      <c r="B230" s="15">
        <v>15</v>
      </c>
      <c r="C230" s="15">
        <v>2433</v>
      </c>
      <c r="D230" s="9">
        <f t="shared" si="3"/>
        <v>16119.999999999998</v>
      </c>
    </row>
    <row r="231" spans="1:4" ht="14.25">
      <c r="A231" s="10" t="s">
        <v>143</v>
      </c>
      <c r="B231" s="15">
        <f>SUM(B232:B236)</f>
        <v>524</v>
      </c>
      <c r="C231" s="15">
        <f>SUM(C232:C236)</f>
        <v>580</v>
      </c>
      <c r="D231" s="9">
        <f t="shared" si="3"/>
        <v>10.687022900763354</v>
      </c>
    </row>
    <row r="232" spans="1:4" ht="14.25">
      <c r="A232" s="7" t="s">
        <v>8</v>
      </c>
      <c r="B232" s="7">
        <v>265</v>
      </c>
      <c r="C232" s="11">
        <v>273</v>
      </c>
      <c r="D232" s="9">
        <f t="shared" si="3"/>
        <v>3.018867924528301</v>
      </c>
    </row>
    <row r="233" spans="1:4" ht="14.25">
      <c r="A233" s="12" t="s">
        <v>10</v>
      </c>
      <c r="B233" s="7">
        <v>171</v>
      </c>
      <c r="C233" s="11">
        <v>167</v>
      </c>
      <c r="D233" s="9">
        <f t="shared" si="3"/>
        <v>-2.3391812865497075</v>
      </c>
    </row>
    <row r="234" spans="1:4" ht="14.25">
      <c r="A234" s="12" t="s">
        <v>12</v>
      </c>
      <c r="B234" s="7"/>
      <c r="C234" s="11"/>
      <c r="D234" s="9" t="e">
        <f t="shared" si="3"/>
        <v>#DIV/0!</v>
      </c>
    </row>
    <row r="235" spans="1:4" ht="14.25">
      <c r="A235" s="12" t="s">
        <v>15</v>
      </c>
      <c r="B235" s="7">
        <v>57</v>
      </c>
      <c r="C235" s="11">
        <v>58</v>
      </c>
      <c r="D235" s="9">
        <f t="shared" si="3"/>
        <v>1.7543859649122862</v>
      </c>
    </row>
    <row r="236" spans="1:4" ht="14.25">
      <c r="A236" s="10" t="s">
        <v>149</v>
      </c>
      <c r="B236" s="7">
        <v>31</v>
      </c>
      <c r="C236" s="11">
        <v>82</v>
      </c>
      <c r="D236" s="9">
        <f t="shared" si="3"/>
        <v>164.51612903225805</v>
      </c>
    </row>
    <row r="237" spans="1:4" ht="14.25">
      <c r="A237" s="10" t="s">
        <v>151</v>
      </c>
      <c r="B237" s="7">
        <f>SUM(B238:B242)</f>
        <v>267</v>
      </c>
      <c r="C237" s="7">
        <f>SUM(C238:C242)</f>
        <v>277</v>
      </c>
      <c r="D237" s="9">
        <f t="shared" si="3"/>
        <v>3.7453183520599342</v>
      </c>
    </row>
    <row r="238" spans="1:4" ht="14.25">
      <c r="A238" s="10" t="s">
        <v>8</v>
      </c>
      <c r="B238" s="7">
        <v>142</v>
      </c>
      <c r="C238" s="11">
        <v>168</v>
      </c>
      <c r="D238" s="9">
        <f t="shared" si="3"/>
        <v>18.309859154929576</v>
      </c>
    </row>
    <row r="239" spans="1:4" ht="14.25">
      <c r="A239" s="12" t="s">
        <v>10</v>
      </c>
      <c r="B239" s="7">
        <v>86</v>
      </c>
      <c r="C239" s="11">
        <v>81</v>
      </c>
      <c r="D239" s="9">
        <f t="shared" si="3"/>
        <v>-5.813953488372093</v>
      </c>
    </row>
    <row r="240" spans="1:4" ht="14.25">
      <c r="A240" s="12" t="s">
        <v>12</v>
      </c>
      <c r="B240" s="7"/>
      <c r="C240" s="11"/>
      <c r="D240" s="9" t="e">
        <f t="shared" si="3"/>
        <v>#DIV/0!</v>
      </c>
    </row>
    <row r="241" spans="1:4" ht="14.25">
      <c r="A241" s="12" t="s">
        <v>15</v>
      </c>
      <c r="B241" s="7"/>
      <c r="C241" s="11"/>
      <c r="D241" s="9" t="e">
        <f t="shared" si="3"/>
        <v>#DIV/0!</v>
      </c>
    </row>
    <row r="242" spans="1:4" ht="14.25">
      <c r="A242" s="10" t="s">
        <v>157</v>
      </c>
      <c r="B242" s="7">
        <v>39</v>
      </c>
      <c r="C242" s="11">
        <v>28</v>
      </c>
      <c r="D242" s="9">
        <f t="shared" si="3"/>
        <v>-28.205128205128204</v>
      </c>
    </row>
    <row r="243" spans="1:4" ht="14.25">
      <c r="A243" s="10" t="s">
        <v>159</v>
      </c>
      <c r="B243" s="7">
        <f>SUM(B244:B248)</f>
        <v>0</v>
      </c>
      <c r="C243" s="7">
        <f>SUM(C244:C248)</f>
        <v>0</v>
      </c>
      <c r="D243" s="9" t="e">
        <f t="shared" si="3"/>
        <v>#DIV/0!</v>
      </c>
    </row>
    <row r="244" spans="1:4" ht="14.25">
      <c r="A244" s="10" t="s">
        <v>8</v>
      </c>
      <c r="B244" s="7"/>
      <c r="C244" s="7"/>
      <c r="D244" s="9" t="e">
        <f t="shared" si="3"/>
        <v>#DIV/0!</v>
      </c>
    </row>
    <row r="245" spans="1:4" ht="14.25">
      <c r="A245" s="7" t="s">
        <v>10</v>
      </c>
      <c r="B245" s="7"/>
      <c r="C245" s="7"/>
      <c r="D245" s="9" t="e">
        <f t="shared" si="3"/>
        <v>#DIV/0!</v>
      </c>
    </row>
    <row r="246" spans="1:4" ht="14.25">
      <c r="A246" s="12" t="s">
        <v>12</v>
      </c>
      <c r="B246" s="7"/>
      <c r="C246" s="7"/>
      <c r="D246" s="9" t="e">
        <f t="shared" si="3"/>
        <v>#DIV/0!</v>
      </c>
    </row>
    <row r="247" spans="1:4" ht="14.25">
      <c r="A247" s="12" t="s">
        <v>15</v>
      </c>
      <c r="B247" s="7"/>
      <c r="C247" s="7"/>
      <c r="D247" s="9" t="e">
        <f t="shared" si="3"/>
        <v>#DIV/0!</v>
      </c>
    </row>
    <row r="248" spans="1:4" ht="14.25">
      <c r="A248" s="12" t="s">
        <v>133</v>
      </c>
      <c r="B248" s="7"/>
      <c r="C248" s="7"/>
      <c r="D248" s="9" t="e">
        <f t="shared" si="3"/>
        <v>#DIV/0!</v>
      </c>
    </row>
    <row r="249" spans="1:4" ht="14.25">
      <c r="A249" s="10" t="s">
        <v>135</v>
      </c>
      <c r="B249" s="7">
        <f>SUM(B250:B254)</f>
        <v>1026</v>
      </c>
      <c r="C249" s="7">
        <f>SUM(C250:C254)</f>
        <v>1031</v>
      </c>
      <c r="D249" s="9">
        <f t="shared" si="3"/>
        <v>0.4873294346978474</v>
      </c>
    </row>
    <row r="250" spans="1:4" ht="14.25">
      <c r="A250" s="10" t="s">
        <v>8</v>
      </c>
      <c r="B250" s="7">
        <v>564</v>
      </c>
      <c r="C250" s="11">
        <v>625</v>
      </c>
      <c r="D250" s="9">
        <f t="shared" si="3"/>
        <v>10.815602836879435</v>
      </c>
    </row>
    <row r="251" spans="1:4" ht="14.25">
      <c r="A251" s="10" t="s">
        <v>10</v>
      </c>
      <c r="B251" s="7">
        <v>362</v>
      </c>
      <c r="C251" s="11">
        <v>306</v>
      </c>
      <c r="D251" s="9">
        <f t="shared" si="3"/>
        <v>-15.469613259668513</v>
      </c>
    </row>
    <row r="252" spans="1:4" ht="14.25">
      <c r="A252" s="12" t="s">
        <v>12</v>
      </c>
      <c r="B252" s="7"/>
      <c r="C252" s="11"/>
      <c r="D252" s="9" t="e">
        <f t="shared" si="3"/>
        <v>#DIV/0!</v>
      </c>
    </row>
    <row r="253" spans="1:4" ht="14.25">
      <c r="A253" s="12" t="s">
        <v>15</v>
      </c>
      <c r="B253" s="7"/>
      <c r="C253" s="11"/>
      <c r="D253" s="9" t="e">
        <f t="shared" si="3"/>
        <v>#DIV/0!</v>
      </c>
    </row>
    <row r="254" spans="1:4" ht="14.25">
      <c r="A254" s="12" t="s">
        <v>138</v>
      </c>
      <c r="B254" s="7">
        <v>100</v>
      </c>
      <c r="C254" s="11">
        <v>100</v>
      </c>
      <c r="D254" s="9">
        <f t="shared" si="3"/>
        <v>0</v>
      </c>
    </row>
    <row r="255" spans="1:4" ht="14.25">
      <c r="A255" s="10" t="s">
        <v>139</v>
      </c>
      <c r="B255" s="7">
        <f>SUM(B256:B257)</f>
        <v>8225</v>
      </c>
      <c r="C255" s="7">
        <f>SUM(C256:C257)</f>
        <v>8386</v>
      </c>
      <c r="D255" s="9">
        <f t="shared" si="3"/>
        <v>1.9574468085106433</v>
      </c>
    </row>
    <row r="256" spans="1:4" ht="14.25">
      <c r="A256" s="10" t="s">
        <v>140</v>
      </c>
      <c r="B256" s="7">
        <v>700</v>
      </c>
      <c r="C256" s="11">
        <v>700</v>
      </c>
      <c r="D256" s="9">
        <f t="shared" si="3"/>
        <v>0</v>
      </c>
    </row>
    <row r="257" spans="1:4" ht="14.25">
      <c r="A257" s="10" t="s">
        <v>142</v>
      </c>
      <c r="B257" s="7">
        <v>7525</v>
      </c>
      <c r="C257" s="11">
        <v>7686</v>
      </c>
      <c r="D257" s="9">
        <f t="shared" si="3"/>
        <v>2.1395348837209394</v>
      </c>
    </row>
    <row r="258" spans="1:4" ht="14.25">
      <c r="A258" s="7" t="s">
        <v>1032</v>
      </c>
      <c r="B258" s="7">
        <f>SUM(B259:B260)</f>
        <v>0</v>
      </c>
      <c r="C258" s="7">
        <f>SUM(C259:C260)</f>
        <v>0</v>
      </c>
      <c r="D258" s="9" t="e">
        <f t="shared" si="3"/>
        <v>#DIV/0!</v>
      </c>
    </row>
    <row r="259" spans="1:4" ht="14.25">
      <c r="A259" s="12" t="s">
        <v>145</v>
      </c>
      <c r="B259" s="7"/>
      <c r="C259" s="7"/>
      <c r="D259" s="9" t="e">
        <f t="shared" si="3"/>
        <v>#DIV/0!</v>
      </c>
    </row>
    <row r="260" spans="1:4" ht="14.25">
      <c r="A260" s="12" t="s">
        <v>146</v>
      </c>
      <c r="B260" s="7"/>
      <c r="C260" s="7"/>
      <c r="D260" s="9" t="e">
        <f t="shared" si="3"/>
        <v>#DIV/0!</v>
      </c>
    </row>
    <row r="261" spans="1:4" ht="14.25">
      <c r="A261" s="7" t="s">
        <v>1033</v>
      </c>
      <c r="B261" s="7">
        <f>SUM(B262,B271)</f>
        <v>0</v>
      </c>
      <c r="C261" s="7">
        <f>SUM(C262,C271)</f>
        <v>0</v>
      </c>
      <c r="D261" s="9" t="e">
        <f aca="true" t="shared" si="4" ref="D261:D324">(C261/B261-1)*100</f>
        <v>#DIV/0!</v>
      </c>
    </row>
    <row r="262" spans="1:4" ht="14.25">
      <c r="A262" s="10" t="s">
        <v>148</v>
      </c>
      <c r="B262" s="7">
        <f>SUM(B263:B270)</f>
        <v>0</v>
      </c>
      <c r="C262" s="7">
        <f>SUM(C263:C270)</f>
        <v>0</v>
      </c>
      <c r="D262" s="9" t="e">
        <f t="shared" si="4"/>
        <v>#DIV/0!</v>
      </c>
    </row>
    <row r="263" spans="1:4" ht="14.25">
      <c r="A263" s="10" t="s">
        <v>150</v>
      </c>
      <c r="B263" s="7"/>
      <c r="C263" s="7"/>
      <c r="D263" s="9" t="e">
        <f t="shared" si="4"/>
        <v>#DIV/0!</v>
      </c>
    </row>
    <row r="264" spans="1:4" ht="14.25">
      <c r="A264" s="12" t="s">
        <v>152</v>
      </c>
      <c r="B264" s="7"/>
      <c r="C264" s="7"/>
      <c r="D264" s="9" t="e">
        <f t="shared" si="4"/>
        <v>#DIV/0!</v>
      </c>
    </row>
    <row r="265" spans="1:4" ht="14.25">
      <c r="A265" s="12" t="s">
        <v>153</v>
      </c>
      <c r="B265" s="7"/>
      <c r="C265" s="7"/>
      <c r="D265" s="9" t="e">
        <f t="shared" si="4"/>
        <v>#DIV/0!</v>
      </c>
    </row>
    <row r="266" spans="1:4" ht="14.25">
      <c r="A266" s="12" t="s">
        <v>154</v>
      </c>
      <c r="B266" s="7"/>
      <c r="C266" s="7"/>
      <c r="D266" s="9" t="e">
        <f t="shared" si="4"/>
        <v>#DIV/0!</v>
      </c>
    </row>
    <row r="267" spans="1:4" ht="14.25">
      <c r="A267" s="10" t="s">
        <v>155</v>
      </c>
      <c r="B267" s="7"/>
      <c r="C267" s="7"/>
      <c r="D267" s="9" t="e">
        <f t="shared" si="4"/>
        <v>#DIV/0!</v>
      </c>
    </row>
    <row r="268" spans="1:4" ht="14.25">
      <c r="A268" s="10" t="s">
        <v>1034</v>
      </c>
      <c r="B268" s="7"/>
      <c r="C268" s="7"/>
      <c r="D268" s="9" t="e">
        <f t="shared" si="4"/>
        <v>#DIV/0!</v>
      </c>
    </row>
    <row r="269" spans="1:4" ht="14.25">
      <c r="A269" s="10" t="s">
        <v>1035</v>
      </c>
      <c r="B269" s="7"/>
      <c r="C269" s="7"/>
      <c r="D269" s="9" t="e">
        <f t="shared" si="4"/>
        <v>#DIV/0!</v>
      </c>
    </row>
    <row r="270" spans="1:4" ht="14.25">
      <c r="A270" s="10" t="s">
        <v>160</v>
      </c>
      <c r="B270" s="7"/>
      <c r="C270" s="7"/>
      <c r="D270" s="9" t="e">
        <f t="shared" si="4"/>
        <v>#DIV/0!</v>
      </c>
    </row>
    <row r="271" spans="1:4" ht="14.25">
      <c r="A271" s="10" t="s">
        <v>161</v>
      </c>
      <c r="B271" s="7"/>
      <c r="C271" s="7"/>
      <c r="D271" s="9" t="e">
        <f t="shared" si="4"/>
        <v>#DIV/0!</v>
      </c>
    </row>
    <row r="272" spans="1:4" ht="14.25">
      <c r="A272" s="7" t="s">
        <v>1036</v>
      </c>
      <c r="B272" s="7">
        <f>B273+B283+B305+B312+B324+B333+B345+B354+B363+B371+B379</f>
        <v>43165</v>
      </c>
      <c r="C272" s="7">
        <f>C273+C283+C305+C312+C324+C333+C345+C354+C363+C371+C379</f>
        <v>45228</v>
      </c>
      <c r="D272" s="9">
        <f t="shared" si="4"/>
        <v>4.779335109463689</v>
      </c>
    </row>
    <row r="273" spans="1:4" ht="14.25">
      <c r="A273" s="12" t="s">
        <v>163</v>
      </c>
      <c r="B273" s="7">
        <f>SUM(B274:B282)</f>
        <v>0</v>
      </c>
      <c r="C273" s="7">
        <f>SUM(C274:C282)</f>
        <v>0</v>
      </c>
      <c r="D273" s="9" t="e">
        <f t="shared" si="4"/>
        <v>#DIV/0!</v>
      </c>
    </row>
    <row r="274" spans="1:4" ht="14.25">
      <c r="A274" s="12" t="s">
        <v>165</v>
      </c>
      <c r="B274" s="7"/>
      <c r="C274" s="7"/>
      <c r="D274" s="9" t="e">
        <f t="shared" si="4"/>
        <v>#DIV/0!</v>
      </c>
    </row>
    <row r="275" spans="1:4" ht="14.25">
      <c r="A275" s="10" t="s">
        <v>167</v>
      </c>
      <c r="B275" s="7"/>
      <c r="C275" s="7"/>
      <c r="D275" s="9" t="e">
        <f t="shared" si="4"/>
        <v>#DIV/0!</v>
      </c>
    </row>
    <row r="276" spans="1:4" ht="14.25">
      <c r="A276" s="10" t="s">
        <v>168</v>
      </c>
      <c r="B276" s="7"/>
      <c r="C276" s="7"/>
      <c r="D276" s="9" t="e">
        <f t="shared" si="4"/>
        <v>#DIV/0!</v>
      </c>
    </row>
    <row r="277" spans="1:4" ht="14.25">
      <c r="A277" s="10" t="s">
        <v>169</v>
      </c>
      <c r="B277" s="7"/>
      <c r="C277" s="7"/>
      <c r="D277" s="9" t="e">
        <f t="shared" si="4"/>
        <v>#DIV/0!</v>
      </c>
    </row>
    <row r="278" spans="1:4" ht="14.25">
      <c r="A278" s="12" t="s">
        <v>171</v>
      </c>
      <c r="B278" s="7"/>
      <c r="C278" s="7"/>
      <c r="D278" s="9" t="e">
        <f t="shared" si="4"/>
        <v>#DIV/0!</v>
      </c>
    </row>
    <row r="279" spans="1:4" ht="14.25">
      <c r="A279" s="12" t="s">
        <v>173</v>
      </c>
      <c r="B279" s="7"/>
      <c r="C279" s="7"/>
      <c r="D279" s="9" t="e">
        <f t="shared" si="4"/>
        <v>#DIV/0!</v>
      </c>
    </row>
    <row r="280" spans="1:4" ht="14.25">
      <c r="A280" s="12" t="s">
        <v>174</v>
      </c>
      <c r="B280" s="7"/>
      <c r="C280" s="7"/>
      <c r="D280" s="9" t="e">
        <f t="shared" si="4"/>
        <v>#DIV/0!</v>
      </c>
    </row>
    <row r="281" spans="1:4" ht="14.25">
      <c r="A281" s="10" t="s">
        <v>1037</v>
      </c>
      <c r="B281" s="7"/>
      <c r="C281" s="7"/>
      <c r="D281" s="9" t="e">
        <f t="shared" si="4"/>
        <v>#DIV/0!</v>
      </c>
    </row>
    <row r="282" spans="1:4" ht="14.25">
      <c r="A282" s="10" t="s">
        <v>176</v>
      </c>
      <c r="B282" s="7"/>
      <c r="C282" s="7"/>
      <c r="D282" s="9" t="e">
        <f t="shared" si="4"/>
        <v>#DIV/0!</v>
      </c>
    </row>
    <row r="283" spans="1:4" ht="14.25">
      <c r="A283" s="10" t="s">
        <v>178</v>
      </c>
      <c r="B283" s="7">
        <f>SUM(B284:B304)</f>
        <v>29828</v>
      </c>
      <c r="C283" s="7">
        <f>SUM(C284:C304)</f>
        <v>29644</v>
      </c>
      <c r="D283" s="9">
        <f t="shared" si="4"/>
        <v>-0.6168700549818995</v>
      </c>
    </row>
    <row r="284" spans="1:4" ht="14.25">
      <c r="A284" s="10" t="s">
        <v>8</v>
      </c>
      <c r="B284" s="7">
        <v>15301</v>
      </c>
      <c r="C284" s="7">
        <v>15140</v>
      </c>
      <c r="D284" s="9">
        <f t="shared" si="4"/>
        <v>-1.052218809228156</v>
      </c>
    </row>
    <row r="285" spans="1:4" ht="14.25">
      <c r="A285" s="7" t="s">
        <v>10</v>
      </c>
      <c r="B285" s="7">
        <v>6484</v>
      </c>
      <c r="C285" s="7">
        <v>3842</v>
      </c>
      <c r="D285" s="9">
        <f t="shared" si="4"/>
        <v>-40.74645280690932</v>
      </c>
    </row>
    <row r="286" spans="1:4" ht="14.25">
      <c r="A286" s="12" t="s">
        <v>12</v>
      </c>
      <c r="B286" s="7"/>
      <c r="C286" s="11"/>
      <c r="D286" s="9" t="e">
        <f t="shared" si="4"/>
        <v>#DIV/0!</v>
      </c>
    </row>
    <row r="287" spans="1:4" ht="14.25">
      <c r="A287" s="12" t="s">
        <v>181</v>
      </c>
      <c r="B287" s="7">
        <v>90</v>
      </c>
      <c r="C287" s="11">
        <v>15</v>
      </c>
      <c r="D287" s="9">
        <f t="shared" si="4"/>
        <v>-83.33333333333334</v>
      </c>
    </row>
    <row r="288" spans="1:4" ht="14.25">
      <c r="A288" s="12" t="s">
        <v>182</v>
      </c>
      <c r="B288" s="7">
        <v>8</v>
      </c>
      <c r="C288" s="11">
        <v>98</v>
      </c>
      <c r="D288" s="9">
        <f t="shared" si="4"/>
        <v>1125</v>
      </c>
    </row>
    <row r="289" spans="1:4" ht="14.25">
      <c r="A289" s="10" t="s">
        <v>183</v>
      </c>
      <c r="B289" s="7">
        <v>2522</v>
      </c>
      <c r="C289" s="11">
        <v>2110</v>
      </c>
      <c r="D289" s="9">
        <f t="shared" si="4"/>
        <v>-16.33624107850912</v>
      </c>
    </row>
    <row r="290" spans="1:4" ht="14.25">
      <c r="A290" s="10" t="s">
        <v>185</v>
      </c>
      <c r="B290" s="7"/>
      <c r="C290" s="11"/>
      <c r="D290" s="9" t="e">
        <f t="shared" si="4"/>
        <v>#DIV/0!</v>
      </c>
    </row>
    <row r="291" spans="1:4" ht="14.25">
      <c r="A291" s="10" t="s">
        <v>187</v>
      </c>
      <c r="B291" s="7">
        <v>600</v>
      </c>
      <c r="C291" s="11">
        <v>900</v>
      </c>
      <c r="D291" s="9">
        <f t="shared" si="4"/>
        <v>50</v>
      </c>
    </row>
    <row r="292" spans="1:4" ht="14.25">
      <c r="A292" s="12" t="s">
        <v>189</v>
      </c>
      <c r="B292" s="7"/>
      <c r="C292" s="11"/>
      <c r="D292" s="9" t="e">
        <f t="shared" si="4"/>
        <v>#DIV/0!</v>
      </c>
    </row>
    <row r="293" spans="1:4" ht="14.25">
      <c r="A293" s="12" t="s">
        <v>191</v>
      </c>
      <c r="B293" s="7"/>
      <c r="C293" s="11"/>
      <c r="D293" s="9" t="e">
        <f t="shared" si="4"/>
        <v>#DIV/0!</v>
      </c>
    </row>
    <row r="294" spans="1:4" ht="14.25">
      <c r="A294" s="12" t="s">
        <v>193</v>
      </c>
      <c r="B294" s="7">
        <v>17</v>
      </c>
      <c r="C294" s="11">
        <v>94</v>
      </c>
      <c r="D294" s="9">
        <f t="shared" si="4"/>
        <v>452.94117647058823</v>
      </c>
    </row>
    <row r="295" spans="1:4" ht="14.25">
      <c r="A295" s="10" t="s">
        <v>195</v>
      </c>
      <c r="B295" s="7">
        <v>1631</v>
      </c>
      <c r="C295" s="11">
        <v>1773</v>
      </c>
      <c r="D295" s="9">
        <f t="shared" si="4"/>
        <v>8.706315144083376</v>
      </c>
    </row>
    <row r="296" spans="1:4" ht="14.25">
      <c r="A296" s="10" t="s">
        <v>196</v>
      </c>
      <c r="B296" s="7"/>
      <c r="C296" s="11">
        <v>2000</v>
      </c>
      <c r="D296" s="9" t="e">
        <f t="shared" si="4"/>
        <v>#DIV/0!</v>
      </c>
    </row>
    <row r="297" spans="1:4" ht="14.25">
      <c r="A297" s="10" t="s">
        <v>198</v>
      </c>
      <c r="B297" s="7">
        <v>20</v>
      </c>
      <c r="C297" s="11">
        <v>50</v>
      </c>
      <c r="D297" s="9">
        <f t="shared" si="4"/>
        <v>150</v>
      </c>
    </row>
    <row r="298" spans="1:4" ht="14.25">
      <c r="A298" s="7" t="s">
        <v>200</v>
      </c>
      <c r="B298" s="7"/>
      <c r="C298" s="11"/>
      <c r="D298" s="9" t="e">
        <f t="shared" si="4"/>
        <v>#DIV/0!</v>
      </c>
    </row>
    <row r="299" spans="1:4" ht="14.25">
      <c r="A299" s="12" t="s">
        <v>201</v>
      </c>
      <c r="B299" s="7">
        <v>170</v>
      </c>
      <c r="C299" s="11">
        <v>180</v>
      </c>
      <c r="D299" s="9">
        <f t="shared" si="4"/>
        <v>5.882352941176472</v>
      </c>
    </row>
    <row r="300" spans="1:4" ht="14.25">
      <c r="A300" s="12" t="s">
        <v>202</v>
      </c>
      <c r="B300" s="7">
        <v>916</v>
      </c>
      <c r="C300" s="11">
        <v>563</v>
      </c>
      <c r="D300" s="9">
        <f t="shared" si="4"/>
        <v>-38.53711790393013</v>
      </c>
    </row>
    <row r="301" spans="1:4" ht="14.25">
      <c r="A301" s="12" t="s">
        <v>166</v>
      </c>
      <c r="B301" s="7">
        <v>10</v>
      </c>
      <c r="C301" s="11">
        <v>10</v>
      </c>
      <c r="D301" s="9">
        <f t="shared" si="4"/>
        <v>0</v>
      </c>
    </row>
    <row r="302" spans="1:4" ht="14.25">
      <c r="A302" s="10" t="s">
        <v>48</v>
      </c>
      <c r="B302" s="7"/>
      <c r="C302" s="11"/>
      <c r="D302" s="9" t="e">
        <f t="shared" si="4"/>
        <v>#DIV/0!</v>
      </c>
    </row>
    <row r="303" spans="1:4" ht="14.25">
      <c r="A303" s="10" t="s">
        <v>15</v>
      </c>
      <c r="B303" s="7"/>
      <c r="C303" s="11"/>
      <c r="D303" s="9" t="e">
        <f t="shared" si="4"/>
        <v>#DIV/0!</v>
      </c>
    </row>
    <row r="304" spans="1:4" ht="14.25">
      <c r="A304" s="10" t="s">
        <v>170</v>
      </c>
      <c r="B304" s="7">
        <v>2059</v>
      </c>
      <c r="C304" s="11">
        <v>2869</v>
      </c>
      <c r="D304" s="9">
        <f t="shared" si="4"/>
        <v>39.33948518698398</v>
      </c>
    </row>
    <row r="305" spans="1:4" ht="14.25">
      <c r="A305" s="12" t="s">
        <v>172</v>
      </c>
      <c r="B305" s="7">
        <f>SUM(B306:B311)</f>
        <v>0</v>
      </c>
      <c r="C305" s="7">
        <f>SUM(C306:C311)</f>
        <v>0</v>
      </c>
      <c r="D305" s="9" t="e">
        <f t="shared" si="4"/>
        <v>#DIV/0!</v>
      </c>
    </row>
    <row r="306" spans="1:4" ht="14.25">
      <c r="A306" s="12" t="s">
        <v>8</v>
      </c>
      <c r="B306" s="7"/>
      <c r="C306" s="7"/>
      <c r="D306" s="9" t="e">
        <f t="shared" si="4"/>
        <v>#DIV/0!</v>
      </c>
    </row>
    <row r="307" spans="1:4" ht="14.25">
      <c r="A307" s="12" t="s">
        <v>10</v>
      </c>
      <c r="B307" s="7"/>
      <c r="C307" s="7"/>
      <c r="D307" s="9" t="e">
        <f t="shared" si="4"/>
        <v>#DIV/0!</v>
      </c>
    </row>
    <row r="308" spans="1:4" ht="14.25">
      <c r="A308" s="10" t="s">
        <v>12</v>
      </c>
      <c r="B308" s="7"/>
      <c r="C308" s="7"/>
      <c r="D308" s="9" t="e">
        <f t="shared" si="4"/>
        <v>#DIV/0!</v>
      </c>
    </row>
    <row r="309" spans="1:4" ht="14.25">
      <c r="A309" s="10" t="s">
        <v>177</v>
      </c>
      <c r="B309" s="7"/>
      <c r="C309" s="7"/>
      <c r="D309" s="9" t="e">
        <f t="shared" si="4"/>
        <v>#DIV/0!</v>
      </c>
    </row>
    <row r="310" spans="1:4" ht="14.25">
      <c r="A310" s="10" t="s">
        <v>15</v>
      </c>
      <c r="B310" s="7"/>
      <c r="C310" s="7"/>
      <c r="D310" s="9" t="e">
        <f t="shared" si="4"/>
        <v>#DIV/0!</v>
      </c>
    </row>
    <row r="311" spans="1:4" ht="14.25">
      <c r="A311" s="7" t="s">
        <v>179</v>
      </c>
      <c r="B311" s="7"/>
      <c r="C311" s="7"/>
      <c r="D311" s="9" t="e">
        <f t="shared" si="4"/>
        <v>#DIV/0!</v>
      </c>
    </row>
    <row r="312" spans="1:4" ht="14.25">
      <c r="A312" s="12" t="s">
        <v>180</v>
      </c>
      <c r="B312" s="7">
        <f>SUM(B313:B323)</f>
        <v>4015</v>
      </c>
      <c r="C312" s="7">
        <f>SUM(C313:C323)</f>
        <v>4064</v>
      </c>
      <c r="D312" s="9">
        <f t="shared" si="4"/>
        <v>1.2204234122042301</v>
      </c>
    </row>
    <row r="313" spans="1:4" ht="14.25">
      <c r="A313" s="12" t="s">
        <v>8</v>
      </c>
      <c r="B313" s="7">
        <v>1297</v>
      </c>
      <c r="C313" s="7">
        <v>1302</v>
      </c>
      <c r="D313" s="9">
        <f t="shared" si="4"/>
        <v>0.38550501156515704</v>
      </c>
    </row>
    <row r="314" spans="1:4" ht="14.25">
      <c r="A314" s="12" t="s">
        <v>10</v>
      </c>
      <c r="B314" s="7">
        <v>2153</v>
      </c>
      <c r="C314" s="7">
        <v>2073</v>
      </c>
      <c r="D314" s="9">
        <f t="shared" si="4"/>
        <v>-3.7157454714352056</v>
      </c>
    </row>
    <row r="315" spans="1:4" ht="14.25">
      <c r="A315" s="10" t="s">
        <v>12</v>
      </c>
      <c r="B315" s="7"/>
      <c r="C315" s="7"/>
      <c r="D315" s="9" t="e">
        <f t="shared" si="4"/>
        <v>#DIV/0!</v>
      </c>
    </row>
    <row r="316" spans="1:4" ht="14.25">
      <c r="A316" s="10" t="s">
        <v>184</v>
      </c>
      <c r="B316" s="7">
        <v>27</v>
      </c>
      <c r="C316" s="7">
        <v>27</v>
      </c>
      <c r="D316" s="9">
        <f t="shared" si="4"/>
        <v>0</v>
      </c>
    </row>
    <row r="317" spans="1:4" ht="14.25">
      <c r="A317" s="10" t="s">
        <v>186</v>
      </c>
      <c r="B317" s="7"/>
      <c r="C317" s="7"/>
      <c r="D317" s="9" t="e">
        <f t="shared" si="4"/>
        <v>#DIV/0!</v>
      </c>
    </row>
    <row r="318" spans="1:4" ht="14.25">
      <c r="A318" s="12" t="s">
        <v>188</v>
      </c>
      <c r="B318" s="7">
        <v>20</v>
      </c>
      <c r="C318" s="7"/>
      <c r="D318" s="9">
        <f t="shared" si="4"/>
        <v>-100</v>
      </c>
    </row>
    <row r="319" spans="1:4" ht="14.25">
      <c r="A319" s="12" t="s">
        <v>190</v>
      </c>
      <c r="B319" s="7"/>
      <c r="C319" s="7"/>
      <c r="D319" s="9" t="e">
        <f t="shared" si="4"/>
        <v>#DIV/0!</v>
      </c>
    </row>
    <row r="320" spans="1:4" ht="14.25">
      <c r="A320" s="12" t="s">
        <v>192</v>
      </c>
      <c r="B320" s="7"/>
      <c r="C320" s="7"/>
      <c r="D320" s="9" t="e">
        <f t="shared" si="4"/>
        <v>#DIV/0!</v>
      </c>
    </row>
    <row r="321" spans="1:4" ht="14.25">
      <c r="A321" s="10" t="s">
        <v>194</v>
      </c>
      <c r="B321" s="7"/>
      <c r="C321" s="7"/>
      <c r="D321" s="9" t="e">
        <f t="shared" si="4"/>
        <v>#DIV/0!</v>
      </c>
    </row>
    <row r="322" spans="1:4" ht="14.25">
      <c r="A322" s="10" t="s">
        <v>15</v>
      </c>
      <c r="B322" s="7"/>
      <c r="C322" s="7">
        <v>56</v>
      </c>
      <c r="D322" s="9" t="e">
        <f t="shared" si="4"/>
        <v>#DIV/0!</v>
      </c>
    </row>
    <row r="323" spans="1:4" ht="14.25">
      <c r="A323" s="10" t="s">
        <v>197</v>
      </c>
      <c r="B323" s="7">
        <v>518</v>
      </c>
      <c r="C323" s="7">
        <v>606</v>
      </c>
      <c r="D323" s="9">
        <f t="shared" si="4"/>
        <v>16.988416988417</v>
      </c>
    </row>
    <row r="324" spans="1:4" ht="14.25">
      <c r="A324" s="7" t="s">
        <v>199</v>
      </c>
      <c r="B324" s="7">
        <f>SUM(B325:B332)</f>
        <v>4975</v>
      </c>
      <c r="C324" s="7">
        <f>SUM(C325:C332)</f>
        <v>5907</v>
      </c>
      <c r="D324" s="9">
        <f t="shared" si="4"/>
        <v>18.733668341708555</v>
      </c>
    </row>
    <row r="325" spans="1:4" ht="14.25">
      <c r="A325" s="12" t="s">
        <v>8</v>
      </c>
      <c r="B325" s="7">
        <v>1568</v>
      </c>
      <c r="C325" s="7">
        <v>1506</v>
      </c>
      <c r="D325" s="9">
        <f aca="true" t="shared" si="5" ref="D325:D388">(C325/B325-1)*100</f>
        <v>-3.9540816326530615</v>
      </c>
    </row>
    <row r="326" spans="1:4" ht="14.25">
      <c r="A326" s="12" t="s">
        <v>10</v>
      </c>
      <c r="B326" s="7">
        <v>900</v>
      </c>
      <c r="C326" s="7">
        <v>900</v>
      </c>
      <c r="D326" s="9">
        <f t="shared" si="5"/>
        <v>0</v>
      </c>
    </row>
    <row r="327" spans="1:4" ht="14.25">
      <c r="A327" s="12" t="s">
        <v>12</v>
      </c>
      <c r="B327" s="7"/>
      <c r="C327" s="7"/>
      <c r="D327" s="9" t="e">
        <f t="shared" si="5"/>
        <v>#DIV/0!</v>
      </c>
    </row>
    <row r="328" spans="1:4" ht="14.25">
      <c r="A328" s="10" t="s">
        <v>203</v>
      </c>
      <c r="B328" s="7">
        <v>1250</v>
      </c>
      <c r="C328" s="7">
        <v>2260</v>
      </c>
      <c r="D328" s="9">
        <f t="shared" si="5"/>
        <v>80.80000000000001</v>
      </c>
    </row>
    <row r="329" spans="1:4" ht="14.25">
      <c r="A329" s="10" t="s">
        <v>204</v>
      </c>
      <c r="B329" s="7">
        <v>190</v>
      </c>
      <c r="C329" s="7">
        <v>150</v>
      </c>
      <c r="D329" s="9">
        <f t="shared" si="5"/>
        <v>-21.052631578947366</v>
      </c>
    </row>
    <row r="330" spans="1:4" ht="14.25">
      <c r="A330" s="10" t="s">
        <v>205</v>
      </c>
      <c r="B330" s="7">
        <v>318</v>
      </c>
      <c r="C330" s="7">
        <v>30</v>
      </c>
      <c r="D330" s="9">
        <f t="shared" si="5"/>
        <v>-90.56603773584906</v>
      </c>
    </row>
    <row r="331" spans="1:4" ht="14.25">
      <c r="A331" s="12" t="s">
        <v>15</v>
      </c>
      <c r="B331" s="7"/>
      <c r="C331" s="7">
        <v>113</v>
      </c>
      <c r="D331" s="9" t="e">
        <f t="shared" si="5"/>
        <v>#DIV/0!</v>
      </c>
    </row>
    <row r="332" spans="1:4" ht="14.25">
      <c r="A332" s="12" t="s">
        <v>207</v>
      </c>
      <c r="B332" s="7">
        <v>749</v>
      </c>
      <c r="C332" s="7">
        <v>948</v>
      </c>
      <c r="D332" s="9">
        <f t="shared" si="5"/>
        <v>26.568758344459287</v>
      </c>
    </row>
    <row r="333" spans="1:4" ht="14.25">
      <c r="A333" s="12" t="s">
        <v>209</v>
      </c>
      <c r="B333" s="7">
        <f>SUM(B334:B344)</f>
        <v>897</v>
      </c>
      <c r="C333" s="7">
        <f>SUM(C334:C344)</f>
        <v>1369</v>
      </c>
      <c r="D333" s="9">
        <f t="shared" si="5"/>
        <v>52.61984392419174</v>
      </c>
    </row>
    <row r="334" spans="1:4" ht="14.25">
      <c r="A334" s="10" t="s">
        <v>8</v>
      </c>
      <c r="B334" s="7">
        <v>547</v>
      </c>
      <c r="C334" s="7">
        <v>587</v>
      </c>
      <c r="D334" s="9">
        <f t="shared" si="5"/>
        <v>7.312614259597816</v>
      </c>
    </row>
    <row r="335" spans="1:4" ht="14.25">
      <c r="A335" s="10" t="s">
        <v>10</v>
      </c>
      <c r="B335" s="7"/>
      <c r="C335" s="7"/>
      <c r="D335" s="9" t="e">
        <f t="shared" si="5"/>
        <v>#DIV/0!</v>
      </c>
    </row>
    <row r="336" spans="1:4" ht="14.25">
      <c r="A336" s="10" t="s">
        <v>12</v>
      </c>
      <c r="B336" s="7"/>
      <c r="C336" s="7"/>
      <c r="D336" s="9" t="e">
        <f t="shared" si="5"/>
        <v>#DIV/0!</v>
      </c>
    </row>
    <row r="337" spans="1:4" ht="14.25">
      <c r="A337" s="7" t="s">
        <v>213</v>
      </c>
      <c r="B337" s="7">
        <v>57</v>
      </c>
      <c r="C337" s="7">
        <v>76</v>
      </c>
      <c r="D337" s="9">
        <f t="shared" si="5"/>
        <v>33.33333333333333</v>
      </c>
    </row>
    <row r="338" spans="1:4" ht="14.25">
      <c r="A338" s="12" t="s">
        <v>214</v>
      </c>
      <c r="B338" s="7">
        <v>52</v>
      </c>
      <c r="C338" s="7">
        <v>40</v>
      </c>
      <c r="D338" s="9">
        <f t="shared" si="5"/>
        <v>-23.076923076923073</v>
      </c>
    </row>
    <row r="339" spans="1:4" ht="14.25">
      <c r="A339" s="12" t="s">
        <v>215</v>
      </c>
      <c r="B339" s="7">
        <v>4</v>
      </c>
      <c r="C339" s="7">
        <v>4</v>
      </c>
      <c r="D339" s="9">
        <f t="shared" si="5"/>
        <v>0</v>
      </c>
    </row>
    <row r="340" spans="1:4" ht="14.25">
      <c r="A340" s="12" t="s">
        <v>216</v>
      </c>
      <c r="B340" s="7">
        <v>40</v>
      </c>
      <c r="C340" s="11">
        <v>40</v>
      </c>
      <c r="D340" s="9">
        <f t="shared" si="5"/>
        <v>0</v>
      </c>
    </row>
    <row r="341" spans="1:4" ht="14.25">
      <c r="A341" s="10" t="s">
        <v>218</v>
      </c>
      <c r="B341" s="7"/>
      <c r="C341" s="11"/>
      <c r="D341" s="9" t="e">
        <f t="shared" si="5"/>
        <v>#DIV/0!</v>
      </c>
    </row>
    <row r="342" spans="1:4" ht="14.25">
      <c r="A342" s="10" t="s">
        <v>220</v>
      </c>
      <c r="B342" s="7"/>
      <c r="C342" s="11">
        <v>345</v>
      </c>
      <c r="D342" s="9" t="e">
        <f t="shared" si="5"/>
        <v>#DIV/0!</v>
      </c>
    </row>
    <row r="343" spans="1:4" ht="14.25">
      <c r="A343" s="10" t="s">
        <v>15</v>
      </c>
      <c r="B343" s="7"/>
      <c r="C343" s="11"/>
      <c r="D343" s="9" t="e">
        <f t="shared" si="5"/>
        <v>#DIV/0!</v>
      </c>
    </row>
    <row r="344" spans="1:4" ht="14.25">
      <c r="A344" s="12" t="s">
        <v>222</v>
      </c>
      <c r="B344" s="7">
        <v>197</v>
      </c>
      <c r="C344" s="11">
        <v>277</v>
      </c>
      <c r="D344" s="9">
        <f t="shared" si="5"/>
        <v>40.60913705583757</v>
      </c>
    </row>
    <row r="345" spans="1:4" ht="14.25">
      <c r="A345" s="12" t="s">
        <v>224</v>
      </c>
      <c r="B345" s="7">
        <f>SUM(B346:B353)</f>
        <v>2122</v>
      </c>
      <c r="C345" s="7">
        <f>SUM(C346:C353)</f>
        <v>2367</v>
      </c>
      <c r="D345" s="9">
        <f t="shared" si="5"/>
        <v>11.545711592836948</v>
      </c>
    </row>
    <row r="346" spans="1:4" ht="14.25">
      <c r="A346" s="12" t="s">
        <v>8</v>
      </c>
      <c r="B346" s="7">
        <v>1741</v>
      </c>
      <c r="C346" s="11">
        <v>1741</v>
      </c>
      <c r="D346" s="9">
        <f t="shared" si="5"/>
        <v>0</v>
      </c>
    </row>
    <row r="347" spans="1:4" ht="14.25">
      <c r="A347" s="10" t="s">
        <v>10</v>
      </c>
      <c r="B347" s="7">
        <v>253</v>
      </c>
      <c r="C347" s="11">
        <v>189</v>
      </c>
      <c r="D347" s="9">
        <f t="shared" si="5"/>
        <v>-25.296442687747035</v>
      </c>
    </row>
    <row r="348" spans="1:4" ht="14.25">
      <c r="A348" s="10" t="s">
        <v>12</v>
      </c>
      <c r="B348" s="7"/>
      <c r="C348" s="11"/>
      <c r="D348" s="9" t="e">
        <f t="shared" si="5"/>
        <v>#DIV/0!</v>
      </c>
    </row>
    <row r="349" spans="1:4" ht="14.25">
      <c r="A349" s="10" t="s">
        <v>227</v>
      </c>
      <c r="B349" s="7"/>
      <c r="C349" s="11">
        <v>318</v>
      </c>
      <c r="D349" s="9" t="e">
        <f t="shared" si="5"/>
        <v>#DIV/0!</v>
      </c>
    </row>
    <row r="350" spans="1:4" ht="14.25">
      <c r="A350" s="7" t="s">
        <v>229</v>
      </c>
      <c r="B350" s="7">
        <v>77</v>
      </c>
      <c r="C350" s="11">
        <v>71</v>
      </c>
      <c r="D350" s="9">
        <f t="shared" si="5"/>
        <v>-7.792207792207795</v>
      </c>
    </row>
    <row r="351" spans="1:4" ht="14.25">
      <c r="A351" s="12" t="s">
        <v>230</v>
      </c>
      <c r="B351" s="7">
        <v>51</v>
      </c>
      <c r="C351" s="11">
        <v>48</v>
      </c>
      <c r="D351" s="9">
        <f t="shared" si="5"/>
        <v>-5.882352941176472</v>
      </c>
    </row>
    <row r="352" spans="1:4" ht="14.25">
      <c r="A352" s="12" t="s">
        <v>15</v>
      </c>
      <c r="B352" s="7"/>
      <c r="C352" s="11"/>
      <c r="D352" s="9" t="e">
        <f t="shared" si="5"/>
        <v>#DIV/0!</v>
      </c>
    </row>
    <row r="353" spans="1:4" ht="14.25">
      <c r="A353" s="12" t="s">
        <v>233</v>
      </c>
      <c r="B353" s="7"/>
      <c r="C353" s="11"/>
      <c r="D353" s="9" t="e">
        <f t="shared" si="5"/>
        <v>#DIV/0!</v>
      </c>
    </row>
    <row r="354" spans="1:4" ht="14.25">
      <c r="A354" s="10" t="s">
        <v>1042</v>
      </c>
      <c r="B354" s="7">
        <f>SUM(B355:B362)</f>
        <v>1229</v>
      </c>
      <c r="C354" s="7">
        <f>SUM(C355:C362)</f>
        <v>1427</v>
      </c>
      <c r="D354" s="9">
        <f t="shared" si="5"/>
        <v>16.1106590724166</v>
      </c>
    </row>
    <row r="355" spans="1:4" ht="14.25">
      <c r="A355" s="10" t="s">
        <v>8</v>
      </c>
      <c r="B355" s="7">
        <v>1143</v>
      </c>
      <c r="C355" s="11">
        <v>1210</v>
      </c>
      <c r="D355" s="9">
        <f t="shared" si="5"/>
        <v>5.861767279090113</v>
      </c>
    </row>
    <row r="356" spans="1:4" ht="14.25">
      <c r="A356" s="10" t="s">
        <v>10</v>
      </c>
      <c r="B356" s="7">
        <v>10</v>
      </c>
      <c r="C356" s="11">
        <v>30</v>
      </c>
      <c r="D356" s="9">
        <f t="shared" si="5"/>
        <v>200</v>
      </c>
    </row>
    <row r="357" spans="1:4" ht="14.25">
      <c r="A357" s="12" t="s">
        <v>12</v>
      </c>
      <c r="B357" s="7"/>
      <c r="C357" s="11"/>
      <c r="D357" s="9" t="e">
        <f t="shared" si="5"/>
        <v>#DIV/0!</v>
      </c>
    </row>
    <row r="358" spans="1:4" ht="14.25">
      <c r="A358" s="12" t="s">
        <v>1038</v>
      </c>
      <c r="B358" s="7"/>
      <c r="C358" s="11">
        <v>133</v>
      </c>
      <c r="D358" s="9" t="e">
        <f t="shared" si="5"/>
        <v>#DIV/0!</v>
      </c>
    </row>
    <row r="359" spans="1:4" ht="14.25">
      <c r="A359" s="12" t="s">
        <v>1039</v>
      </c>
      <c r="B359" s="7">
        <v>49</v>
      </c>
      <c r="C359" s="11">
        <v>36</v>
      </c>
      <c r="D359" s="9">
        <f t="shared" si="5"/>
        <v>-26.530612244897956</v>
      </c>
    </row>
    <row r="360" spans="1:4" ht="14.25">
      <c r="A360" s="10" t="s">
        <v>210</v>
      </c>
      <c r="B360" s="7">
        <v>27</v>
      </c>
      <c r="C360" s="11">
        <v>18</v>
      </c>
      <c r="D360" s="9">
        <f t="shared" si="5"/>
        <v>-33.333333333333336</v>
      </c>
    </row>
    <row r="361" spans="1:4" ht="14.25">
      <c r="A361" s="10" t="s">
        <v>15</v>
      </c>
      <c r="B361" s="7"/>
      <c r="C361" s="11"/>
      <c r="D361" s="9" t="e">
        <f t="shared" si="5"/>
        <v>#DIV/0!</v>
      </c>
    </row>
    <row r="362" spans="1:4" ht="14.25">
      <c r="A362" s="10" t="s">
        <v>1040</v>
      </c>
      <c r="B362" s="7"/>
      <c r="C362" s="11"/>
      <c r="D362" s="9" t="e">
        <f t="shared" si="5"/>
        <v>#DIV/0!</v>
      </c>
    </row>
    <row r="363" spans="1:4" ht="14.25">
      <c r="A363" s="7" t="s">
        <v>212</v>
      </c>
      <c r="B363" s="7">
        <f>SUM(B364:B370)</f>
        <v>99</v>
      </c>
      <c r="C363" s="7">
        <f>SUM(C364:C370)</f>
        <v>450</v>
      </c>
      <c r="D363" s="9">
        <f t="shared" si="5"/>
        <v>354.54545454545456</v>
      </c>
    </row>
    <row r="364" spans="1:4" ht="14.25">
      <c r="A364" s="12" t="s">
        <v>8</v>
      </c>
      <c r="B364" s="7">
        <v>53</v>
      </c>
      <c r="C364" s="11">
        <v>64</v>
      </c>
      <c r="D364" s="9">
        <f t="shared" si="5"/>
        <v>20.75471698113207</v>
      </c>
    </row>
    <row r="365" spans="1:4" ht="14.25">
      <c r="A365" s="12" t="s">
        <v>10</v>
      </c>
      <c r="B365" s="7"/>
      <c r="C365" s="7"/>
      <c r="D365" s="9" t="e">
        <f t="shared" si="5"/>
        <v>#DIV/0!</v>
      </c>
    </row>
    <row r="366" spans="1:4" ht="14.25">
      <c r="A366" s="12" t="s">
        <v>12</v>
      </c>
      <c r="B366" s="7"/>
      <c r="C366" s="7"/>
      <c r="D366" s="9" t="e">
        <f t="shared" si="5"/>
        <v>#DIV/0!</v>
      </c>
    </row>
    <row r="367" spans="1:4" ht="14.25">
      <c r="A367" s="10" t="s">
        <v>217</v>
      </c>
      <c r="B367" s="7">
        <v>46</v>
      </c>
      <c r="C367" s="7">
        <v>386</v>
      </c>
      <c r="D367" s="9">
        <f t="shared" si="5"/>
        <v>739.1304347826087</v>
      </c>
    </row>
    <row r="368" spans="1:4" ht="14.25">
      <c r="A368" s="10" t="s">
        <v>219</v>
      </c>
      <c r="B368" s="7"/>
      <c r="C368" s="7"/>
      <c r="D368" s="9" t="e">
        <f t="shared" si="5"/>
        <v>#DIV/0!</v>
      </c>
    </row>
    <row r="369" spans="1:4" ht="14.25">
      <c r="A369" s="10" t="s">
        <v>15</v>
      </c>
      <c r="B369" s="7"/>
      <c r="C369" s="7"/>
      <c r="D369" s="9" t="e">
        <f t="shared" si="5"/>
        <v>#DIV/0!</v>
      </c>
    </row>
    <row r="370" spans="1:4" ht="14.25">
      <c r="A370" s="12" t="s">
        <v>221</v>
      </c>
      <c r="B370" s="7"/>
      <c r="C370" s="7"/>
      <c r="D370" s="9" t="e">
        <f t="shared" si="5"/>
        <v>#DIV/0!</v>
      </c>
    </row>
    <row r="371" spans="1:4" ht="14.25">
      <c r="A371" s="12" t="s">
        <v>223</v>
      </c>
      <c r="B371" s="7">
        <f>SUM(B372:B378)</f>
        <v>0</v>
      </c>
      <c r="C371" s="7">
        <f>SUM(C372:C378)</f>
        <v>0</v>
      </c>
      <c r="D371" s="9" t="e">
        <f t="shared" si="5"/>
        <v>#DIV/0!</v>
      </c>
    </row>
    <row r="372" spans="1:4" ht="14.25">
      <c r="A372" s="12" t="s">
        <v>8</v>
      </c>
      <c r="B372" s="7"/>
      <c r="C372" s="7"/>
      <c r="D372" s="9" t="e">
        <f t="shared" si="5"/>
        <v>#DIV/0!</v>
      </c>
    </row>
    <row r="373" spans="1:4" ht="14.25">
      <c r="A373" s="10" t="s">
        <v>10</v>
      </c>
      <c r="B373" s="7"/>
      <c r="C373" s="7"/>
      <c r="D373" s="9" t="e">
        <f t="shared" si="5"/>
        <v>#DIV/0!</v>
      </c>
    </row>
    <row r="374" spans="1:4" ht="14.25">
      <c r="A374" s="10" t="s">
        <v>225</v>
      </c>
      <c r="B374" s="7"/>
      <c r="C374" s="7"/>
      <c r="D374" s="9" t="e">
        <f t="shared" si="5"/>
        <v>#DIV/0!</v>
      </c>
    </row>
    <row r="375" spans="1:4" ht="14.25">
      <c r="A375" s="10" t="s">
        <v>226</v>
      </c>
      <c r="B375" s="7"/>
      <c r="C375" s="7"/>
      <c r="D375" s="9" t="e">
        <f t="shared" si="5"/>
        <v>#DIV/0!</v>
      </c>
    </row>
    <row r="376" spans="1:4" ht="14.25">
      <c r="A376" s="7" t="s">
        <v>228</v>
      </c>
      <c r="B376" s="7"/>
      <c r="C376" s="7"/>
      <c r="D376" s="9" t="e">
        <f t="shared" si="5"/>
        <v>#DIV/0!</v>
      </c>
    </row>
    <row r="377" spans="1:4" ht="14.25">
      <c r="A377" s="12" t="s">
        <v>201</v>
      </c>
      <c r="B377" s="7"/>
      <c r="C377" s="7"/>
      <c r="D377" s="9" t="e">
        <f t="shared" si="5"/>
        <v>#DIV/0!</v>
      </c>
    </row>
    <row r="378" spans="1:4" ht="14.25">
      <c r="A378" s="12" t="s">
        <v>231</v>
      </c>
      <c r="B378" s="7"/>
      <c r="C378" s="7"/>
      <c r="D378" s="9" t="e">
        <f t="shared" si="5"/>
        <v>#DIV/0!</v>
      </c>
    </row>
    <row r="379" spans="1:4" ht="14.25">
      <c r="A379" s="10" t="s">
        <v>232</v>
      </c>
      <c r="B379" s="7">
        <v>0</v>
      </c>
      <c r="C379" s="7">
        <v>0</v>
      </c>
      <c r="D379" s="9" t="e">
        <f t="shared" si="5"/>
        <v>#DIV/0!</v>
      </c>
    </row>
    <row r="380" spans="1:4" ht="14.25">
      <c r="A380" s="7" t="s">
        <v>1041</v>
      </c>
      <c r="B380" s="7">
        <f>B381+B386+B395+B402+B408+B412+B416+B420+B426+B433</f>
        <v>71611</v>
      </c>
      <c r="C380" s="7">
        <f>C381+C386+C395+C402+C408+C412+C416+C420+C426+C433</f>
        <v>94151</v>
      </c>
      <c r="D380" s="9">
        <f t="shared" si="5"/>
        <v>31.47561128876848</v>
      </c>
    </row>
    <row r="381" spans="1:4" ht="14.25">
      <c r="A381" s="10" t="s">
        <v>236</v>
      </c>
      <c r="B381" s="7">
        <f>SUM(B382:B385)</f>
        <v>673</v>
      </c>
      <c r="C381" s="7">
        <f>SUM(C382:C385)</f>
        <v>723</v>
      </c>
      <c r="D381" s="9">
        <f t="shared" si="5"/>
        <v>7.42942050520059</v>
      </c>
    </row>
    <row r="382" spans="1:4" ht="14.25">
      <c r="A382" s="12" t="s">
        <v>8</v>
      </c>
      <c r="B382" s="7">
        <v>303</v>
      </c>
      <c r="C382" s="7">
        <v>317</v>
      </c>
      <c r="D382" s="9">
        <f t="shared" si="5"/>
        <v>4.62046204620461</v>
      </c>
    </row>
    <row r="383" spans="1:4" ht="14.25">
      <c r="A383" s="12" t="s">
        <v>10</v>
      </c>
      <c r="B383" s="7">
        <v>270</v>
      </c>
      <c r="C383" s="7">
        <v>266</v>
      </c>
      <c r="D383" s="9">
        <f t="shared" si="5"/>
        <v>-1.4814814814814836</v>
      </c>
    </row>
    <row r="384" spans="1:4" ht="14.25">
      <c r="A384" s="12" t="s">
        <v>12</v>
      </c>
      <c r="B384" s="7"/>
      <c r="C384" s="7"/>
      <c r="D384" s="9" t="e">
        <f t="shared" si="5"/>
        <v>#DIV/0!</v>
      </c>
    </row>
    <row r="385" spans="1:4" ht="14.25">
      <c r="A385" s="10" t="s">
        <v>240</v>
      </c>
      <c r="B385" s="7">
        <v>100</v>
      </c>
      <c r="C385" s="7">
        <v>140</v>
      </c>
      <c r="D385" s="9">
        <f t="shared" si="5"/>
        <v>39.99999999999999</v>
      </c>
    </row>
    <row r="386" spans="1:4" ht="14.25">
      <c r="A386" s="12" t="s">
        <v>242</v>
      </c>
      <c r="B386" s="7">
        <f>SUM(B387:B394)</f>
        <v>48073</v>
      </c>
      <c r="C386" s="7">
        <f>SUM(C387:C394)</f>
        <v>51095</v>
      </c>
      <c r="D386" s="9">
        <f t="shared" si="5"/>
        <v>6.286272959873518</v>
      </c>
    </row>
    <row r="387" spans="1:4" ht="14.25">
      <c r="A387" s="12" t="s">
        <v>244</v>
      </c>
      <c r="B387" s="7">
        <v>2567</v>
      </c>
      <c r="C387" s="7">
        <v>2777</v>
      </c>
      <c r="D387" s="9">
        <f t="shared" si="5"/>
        <v>8.180755746007007</v>
      </c>
    </row>
    <row r="388" spans="1:4" ht="14.25">
      <c r="A388" s="12" t="s">
        <v>246</v>
      </c>
      <c r="B388" s="7"/>
      <c r="C388" s="7"/>
      <c r="D388" s="9" t="e">
        <f t="shared" si="5"/>
        <v>#DIV/0!</v>
      </c>
    </row>
    <row r="389" spans="1:4" ht="14.25">
      <c r="A389" s="10" t="s">
        <v>248</v>
      </c>
      <c r="B389" s="7">
        <v>12831</v>
      </c>
      <c r="C389" s="7">
        <v>17499</v>
      </c>
      <c r="D389" s="9">
        <f aca="true" t="shared" si="6" ref="D389:D452">(C389/B389-1)*100</f>
        <v>36.38064063595978</v>
      </c>
    </row>
    <row r="390" spans="1:4" ht="14.25">
      <c r="A390" s="10" t="s">
        <v>250</v>
      </c>
      <c r="B390" s="7">
        <v>10006</v>
      </c>
      <c r="C390" s="7">
        <v>13232</v>
      </c>
      <c r="D390" s="9">
        <f t="shared" si="6"/>
        <v>32.240655606636025</v>
      </c>
    </row>
    <row r="391" spans="1:4" ht="14.25">
      <c r="A391" s="10" t="s">
        <v>252</v>
      </c>
      <c r="B391" s="7">
        <v>22669</v>
      </c>
      <c r="C391" s="7">
        <v>17587</v>
      </c>
      <c r="D391" s="9">
        <f t="shared" si="6"/>
        <v>-22.41828047112797</v>
      </c>
    </row>
    <row r="392" spans="1:4" ht="14.25">
      <c r="A392" s="12" t="s">
        <v>254</v>
      </c>
      <c r="B392" s="7"/>
      <c r="C392" s="7"/>
      <c r="D392" s="9" t="e">
        <f t="shared" si="6"/>
        <v>#DIV/0!</v>
      </c>
    </row>
    <row r="393" spans="1:4" ht="14.25">
      <c r="A393" s="12" t="s">
        <v>1043</v>
      </c>
      <c r="B393" s="7"/>
      <c r="C393" s="7"/>
      <c r="D393" s="9" t="e">
        <f t="shared" si="6"/>
        <v>#DIV/0!</v>
      </c>
    </row>
    <row r="394" spans="1:4" ht="14.25">
      <c r="A394" s="12" t="s">
        <v>258</v>
      </c>
      <c r="B394" s="7"/>
      <c r="C394" s="7"/>
      <c r="D394" s="9" t="e">
        <f t="shared" si="6"/>
        <v>#DIV/0!</v>
      </c>
    </row>
    <row r="395" spans="1:4" ht="14.25">
      <c r="A395" s="12" t="s">
        <v>260</v>
      </c>
      <c r="B395" s="7">
        <f>SUM(B396:B401)</f>
        <v>7211</v>
      </c>
      <c r="C395" s="7">
        <f>SUM(C396:C401)</f>
        <v>13052</v>
      </c>
      <c r="D395" s="9">
        <f t="shared" si="6"/>
        <v>81.00124809319095</v>
      </c>
    </row>
    <row r="396" spans="1:4" ht="14.25">
      <c r="A396" s="12" t="s">
        <v>262</v>
      </c>
      <c r="B396" s="7"/>
      <c r="C396" s="11"/>
      <c r="D396" s="9" t="e">
        <f t="shared" si="6"/>
        <v>#DIV/0!</v>
      </c>
    </row>
    <row r="397" spans="1:4" ht="14.25">
      <c r="A397" s="12" t="s">
        <v>264</v>
      </c>
      <c r="B397" s="7">
        <v>3302</v>
      </c>
      <c r="C397" s="11">
        <v>3111</v>
      </c>
      <c r="D397" s="9">
        <f t="shared" si="6"/>
        <v>-5.784373107207752</v>
      </c>
    </row>
    <row r="398" spans="1:4" ht="14.25">
      <c r="A398" s="12" t="s">
        <v>266</v>
      </c>
      <c r="B398" s="7">
        <v>1052</v>
      </c>
      <c r="C398" s="11">
        <v>951</v>
      </c>
      <c r="D398" s="9">
        <f t="shared" si="6"/>
        <v>-9.600760456273761</v>
      </c>
    </row>
    <row r="399" spans="1:4" ht="14.25">
      <c r="A399" s="10" t="s">
        <v>268</v>
      </c>
      <c r="B399" s="7">
        <v>2531</v>
      </c>
      <c r="C399" s="11">
        <v>2848</v>
      </c>
      <c r="D399" s="9">
        <f t="shared" si="6"/>
        <v>12.524693796918207</v>
      </c>
    </row>
    <row r="400" spans="1:4" ht="14.25">
      <c r="A400" s="10" t="s">
        <v>270</v>
      </c>
      <c r="B400" s="7"/>
      <c r="C400" s="11">
        <v>5766</v>
      </c>
      <c r="D400" s="9" t="e">
        <f t="shared" si="6"/>
        <v>#DIV/0!</v>
      </c>
    </row>
    <row r="401" spans="1:4" ht="14.25">
      <c r="A401" s="10" t="s">
        <v>272</v>
      </c>
      <c r="B401" s="7">
        <v>326</v>
      </c>
      <c r="C401" s="11">
        <v>376</v>
      </c>
      <c r="D401" s="9">
        <f t="shared" si="6"/>
        <v>15.337423312883436</v>
      </c>
    </row>
    <row r="402" spans="1:4" ht="14.25">
      <c r="A402" s="7" t="s">
        <v>274</v>
      </c>
      <c r="B402" s="7">
        <f>SUM(B403:B407)</f>
        <v>337</v>
      </c>
      <c r="C402" s="7">
        <f>SUM(C403:C407)</f>
        <v>277</v>
      </c>
      <c r="D402" s="9">
        <f t="shared" si="6"/>
        <v>-17.80415430267063</v>
      </c>
    </row>
    <row r="403" spans="1:4" ht="14.25">
      <c r="A403" s="12" t="s">
        <v>276</v>
      </c>
      <c r="B403" s="7"/>
      <c r="C403" s="11"/>
      <c r="D403" s="9" t="e">
        <f t="shared" si="6"/>
        <v>#DIV/0!</v>
      </c>
    </row>
    <row r="404" spans="1:4" ht="14.25">
      <c r="A404" s="12" t="s">
        <v>278</v>
      </c>
      <c r="B404" s="7">
        <v>337</v>
      </c>
      <c r="C404" s="11">
        <v>277</v>
      </c>
      <c r="D404" s="9">
        <f t="shared" si="6"/>
        <v>-17.80415430267063</v>
      </c>
    </row>
    <row r="405" spans="1:4" ht="14.25">
      <c r="A405" s="12" t="s">
        <v>280</v>
      </c>
      <c r="B405" s="7"/>
      <c r="C405" s="11"/>
      <c r="D405" s="9" t="e">
        <f t="shared" si="6"/>
        <v>#DIV/0!</v>
      </c>
    </row>
    <row r="406" spans="1:4" ht="14.25">
      <c r="A406" s="10" t="s">
        <v>282</v>
      </c>
      <c r="B406" s="7"/>
      <c r="C406" s="11"/>
      <c r="D406" s="9" t="e">
        <f t="shared" si="6"/>
        <v>#DIV/0!</v>
      </c>
    </row>
    <row r="407" spans="1:4" ht="14.25">
      <c r="A407" s="10" t="s">
        <v>284</v>
      </c>
      <c r="B407" s="7"/>
      <c r="C407" s="11"/>
      <c r="D407" s="9" t="e">
        <f t="shared" si="6"/>
        <v>#DIV/0!</v>
      </c>
    </row>
    <row r="408" spans="1:4" ht="14.25">
      <c r="A408" s="10" t="s">
        <v>286</v>
      </c>
      <c r="B408" s="7">
        <f>SUM(B409:B411)</f>
        <v>140</v>
      </c>
      <c r="C408" s="7">
        <f>SUM(C409:C411)</f>
        <v>154</v>
      </c>
      <c r="D408" s="9">
        <f t="shared" si="6"/>
        <v>10.000000000000009</v>
      </c>
    </row>
    <row r="409" spans="1:4" ht="14.25">
      <c r="A409" s="12" t="s">
        <v>237</v>
      </c>
      <c r="B409" s="7"/>
      <c r="C409" s="7"/>
      <c r="D409" s="9" t="e">
        <f t="shared" si="6"/>
        <v>#DIV/0!</v>
      </c>
    </row>
    <row r="410" spans="1:4" ht="14.25">
      <c r="A410" s="12" t="s">
        <v>238</v>
      </c>
      <c r="B410" s="7"/>
      <c r="C410" s="7"/>
      <c r="D410" s="9" t="e">
        <f t="shared" si="6"/>
        <v>#DIV/0!</v>
      </c>
    </row>
    <row r="411" spans="1:4" ht="14.25">
      <c r="A411" s="12" t="s">
        <v>239</v>
      </c>
      <c r="B411" s="7">
        <v>140</v>
      </c>
      <c r="C411" s="11">
        <v>154</v>
      </c>
      <c r="D411" s="9">
        <f t="shared" si="6"/>
        <v>10.000000000000009</v>
      </c>
    </row>
    <row r="412" spans="1:4" ht="14.25">
      <c r="A412" s="10" t="s">
        <v>241</v>
      </c>
      <c r="B412" s="7">
        <f>SUM(B413:B415)</f>
        <v>0</v>
      </c>
      <c r="C412" s="7">
        <f>SUM(C413:C415)</f>
        <v>0</v>
      </c>
      <c r="D412" s="9" t="e">
        <f t="shared" si="6"/>
        <v>#DIV/0!</v>
      </c>
    </row>
    <row r="413" spans="1:4" ht="14.25">
      <c r="A413" s="10" t="s">
        <v>243</v>
      </c>
      <c r="B413" s="7"/>
      <c r="C413" s="7"/>
      <c r="D413" s="9" t="e">
        <f t="shared" si="6"/>
        <v>#DIV/0!</v>
      </c>
    </row>
    <row r="414" spans="1:4" ht="14.25">
      <c r="A414" s="10" t="s">
        <v>245</v>
      </c>
      <c r="B414" s="7"/>
      <c r="C414" s="7"/>
      <c r="D414" s="9" t="e">
        <f t="shared" si="6"/>
        <v>#DIV/0!</v>
      </c>
    </row>
    <row r="415" spans="1:4" ht="14.25">
      <c r="A415" s="7" t="s">
        <v>247</v>
      </c>
      <c r="B415" s="7"/>
      <c r="C415" s="7"/>
      <c r="D415" s="9" t="e">
        <f t="shared" si="6"/>
        <v>#DIV/0!</v>
      </c>
    </row>
    <row r="416" spans="1:4" ht="14.25">
      <c r="A416" s="12" t="s">
        <v>249</v>
      </c>
      <c r="B416" s="7">
        <f>SUM(B417:B419)</f>
        <v>437</v>
      </c>
      <c r="C416" s="7">
        <f>SUM(C417:C419)</f>
        <v>489</v>
      </c>
      <c r="D416" s="9">
        <f t="shared" si="6"/>
        <v>11.89931350114417</v>
      </c>
    </row>
    <row r="417" spans="1:4" ht="14.25">
      <c r="A417" s="12" t="s">
        <v>251</v>
      </c>
      <c r="B417" s="7">
        <v>437</v>
      </c>
      <c r="C417" s="11">
        <v>489</v>
      </c>
      <c r="D417" s="9">
        <f t="shared" si="6"/>
        <v>11.89931350114417</v>
      </c>
    </row>
    <row r="418" spans="1:4" ht="14.25">
      <c r="A418" s="12" t="s">
        <v>253</v>
      </c>
      <c r="B418" s="7"/>
      <c r="C418" s="7"/>
      <c r="D418" s="9" t="e">
        <f t="shared" si="6"/>
        <v>#DIV/0!</v>
      </c>
    </row>
    <row r="419" spans="1:4" ht="14.25">
      <c r="A419" s="10" t="s">
        <v>255</v>
      </c>
      <c r="B419" s="7"/>
      <c r="C419" s="7"/>
      <c r="D419" s="9" t="e">
        <f t="shared" si="6"/>
        <v>#DIV/0!</v>
      </c>
    </row>
    <row r="420" spans="1:4" ht="14.25">
      <c r="A420" s="10" t="s">
        <v>1044</v>
      </c>
      <c r="B420" s="7">
        <f>SUM(B421:B425)</f>
        <v>4092</v>
      </c>
      <c r="C420" s="7">
        <f>SUM(C421:C425)</f>
        <v>5844</v>
      </c>
      <c r="D420" s="9">
        <f t="shared" si="6"/>
        <v>42.815249266862175</v>
      </c>
    </row>
    <row r="421" spans="1:4" ht="14.25">
      <c r="A421" s="10" t="s">
        <v>259</v>
      </c>
      <c r="B421" s="7">
        <v>1288</v>
      </c>
      <c r="C421" s="7">
        <v>2966</v>
      </c>
      <c r="D421" s="9">
        <f t="shared" si="6"/>
        <v>130.27950310559007</v>
      </c>
    </row>
    <row r="422" spans="1:4" ht="14.25">
      <c r="A422" s="12" t="s">
        <v>261</v>
      </c>
      <c r="B422" s="7">
        <v>2764</v>
      </c>
      <c r="C422" s="7">
        <v>2838</v>
      </c>
      <c r="D422" s="9">
        <f t="shared" si="6"/>
        <v>2.677279305354552</v>
      </c>
    </row>
    <row r="423" spans="1:4" ht="14.25">
      <c r="A423" s="12" t="s">
        <v>1045</v>
      </c>
      <c r="B423" s="7"/>
      <c r="C423" s="7"/>
      <c r="D423" s="9" t="e">
        <f t="shared" si="6"/>
        <v>#DIV/0!</v>
      </c>
    </row>
    <row r="424" spans="1:4" ht="14.25">
      <c r="A424" s="12" t="s">
        <v>1046</v>
      </c>
      <c r="B424" s="7"/>
      <c r="C424" s="7"/>
      <c r="D424" s="9" t="e">
        <f t="shared" si="6"/>
        <v>#DIV/0!</v>
      </c>
    </row>
    <row r="425" spans="1:4" ht="14.25">
      <c r="A425" s="12" t="s">
        <v>1047</v>
      </c>
      <c r="B425" s="7">
        <v>40</v>
      </c>
      <c r="C425" s="7">
        <v>40</v>
      </c>
      <c r="D425" s="9">
        <f t="shared" si="6"/>
        <v>0</v>
      </c>
    </row>
    <row r="426" spans="1:4" ht="14.25">
      <c r="A426" s="12" t="s">
        <v>269</v>
      </c>
      <c r="B426" s="7">
        <f>SUM(B427:B432)</f>
        <v>8500</v>
      </c>
      <c r="C426" s="7">
        <f>SUM(C427:C432)</f>
        <v>10000</v>
      </c>
      <c r="D426" s="9">
        <f t="shared" si="6"/>
        <v>17.647058823529417</v>
      </c>
    </row>
    <row r="427" spans="1:4" ht="14.25">
      <c r="A427" s="10" t="s">
        <v>271</v>
      </c>
      <c r="B427" s="7"/>
      <c r="C427" s="7"/>
      <c r="D427" s="9" t="e">
        <f t="shared" si="6"/>
        <v>#DIV/0!</v>
      </c>
    </row>
    <row r="428" spans="1:4" ht="14.25">
      <c r="A428" s="10" t="s">
        <v>273</v>
      </c>
      <c r="B428" s="7"/>
      <c r="C428" s="7"/>
      <c r="D428" s="9" t="e">
        <f t="shared" si="6"/>
        <v>#DIV/0!</v>
      </c>
    </row>
    <row r="429" spans="1:4" ht="14.25">
      <c r="A429" s="10" t="s">
        <v>275</v>
      </c>
      <c r="B429" s="7"/>
      <c r="C429" s="7"/>
      <c r="D429" s="9" t="e">
        <f t="shared" si="6"/>
        <v>#DIV/0!</v>
      </c>
    </row>
    <row r="430" spans="1:4" ht="14.25">
      <c r="A430" s="7" t="s">
        <v>277</v>
      </c>
      <c r="B430" s="7">
        <v>8500</v>
      </c>
      <c r="C430" s="7">
        <v>10000</v>
      </c>
      <c r="D430" s="9">
        <f t="shared" si="6"/>
        <v>17.647058823529417</v>
      </c>
    </row>
    <row r="431" spans="1:4" ht="14.25">
      <c r="A431" s="12" t="s">
        <v>279</v>
      </c>
      <c r="B431" s="7"/>
      <c r="C431" s="7"/>
      <c r="D431" s="9" t="e">
        <f t="shared" si="6"/>
        <v>#DIV/0!</v>
      </c>
    </row>
    <row r="432" spans="1:4" ht="14.25">
      <c r="A432" s="12" t="s">
        <v>281</v>
      </c>
      <c r="B432" s="7"/>
      <c r="C432" s="7"/>
      <c r="D432" s="9" t="e">
        <f t="shared" si="6"/>
        <v>#DIV/0!</v>
      </c>
    </row>
    <row r="433" spans="1:4" ht="14.25">
      <c r="A433" s="12" t="s">
        <v>283</v>
      </c>
      <c r="B433" s="7">
        <v>2148</v>
      </c>
      <c r="C433" s="7">
        <v>12517</v>
      </c>
      <c r="D433" s="9">
        <f t="shared" si="6"/>
        <v>482.7281191806332</v>
      </c>
    </row>
    <row r="434" spans="1:4" ht="14.25">
      <c r="A434" s="18" t="s">
        <v>1048</v>
      </c>
      <c r="B434" s="18">
        <f>B435+B440+B449+B455+B461+B466+B471+B478+B482+B483</f>
        <v>4814</v>
      </c>
      <c r="C434" s="18">
        <f>C435+C440+C449+C455+C461+C466+C471+C478+C482+C483</f>
        <v>4107</v>
      </c>
      <c r="D434" s="19">
        <f t="shared" si="6"/>
        <v>-14.686331533028662</v>
      </c>
    </row>
    <row r="435" spans="1:4" ht="14.25">
      <c r="A435" s="10" t="s">
        <v>287</v>
      </c>
      <c r="B435" s="7">
        <f>SUM(B436:B439)</f>
        <v>250</v>
      </c>
      <c r="C435" s="7">
        <f>SUM(C436:C439)</f>
        <v>264</v>
      </c>
      <c r="D435" s="9">
        <f t="shared" si="6"/>
        <v>5.600000000000005</v>
      </c>
    </row>
    <row r="436" spans="1:4" ht="14.25">
      <c r="A436" s="12" t="s">
        <v>8</v>
      </c>
      <c r="B436" s="7">
        <v>210</v>
      </c>
      <c r="C436" s="7">
        <v>197</v>
      </c>
      <c r="D436" s="9">
        <f t="shared" si="6"/>
        <v>-6.190476190476191</v>
      </c>
    </row>
    <row r="437" spans="1:4" ht="14.25">
      <c r="A437" s="12" t="s">
        <v>10</v>
      </c>
      <c r="B437" s="7">
        <v>14</v>
      </c>
      <c r="C437" s="7">
        <v>6</v>
      </c>
      <c r="D437" s="9">
        <f t="shared" si="6"/>
        <v>-57.14285714285714</v>
      </c>
    </row>
    <row r="438" spans="1:4" ht="14.25">
      <c r="A438" s="12" t="s">
        <v>12</v>
      </c>
      <c r="B438" s="7"/>
      <c r="C438" s="7"/>
      <c r="D438" s="9" t="e">
        <f t="shared" si="6"/>
        <v>#DIV/0!</v>
      </c>
    </row>
    <row r="439" spans="1:4" ht="14.25">
      <c r="A439" s="10" t="s">
        <v>291</v>
      </c>
      <c r="B439" s="7">
        <v>26</v>
      </c>
      <c r="C439" s="7">
        <v>61</v>
      </c>
      <c r="D439" s="9">
        <f t="shared" si="6"/>
        <v>134.6153846153846</v>
      </c>
    </row>
    <row r="440" spans="1:4" ht="14.25">
      <c r="A440" s="12" t="s">
        <v>293</v>
      </c>
      <c r="B440" s="7">
        <f>SUM(B441:B448)</f>
        <v>0</v>
      </c>
      <c r="C440" s="7">
        <f>SUM(C441:C448)</f>
        <v>0</v>
      </c>
      <c r="D440" s="9" t="e">
        <f t="shared" si="6"/>
        <v>#DIV/0!</v>
      </c>
    </row>
    <row r="441" spans="1:4" ht="14.25">
      <c r="A441" s="12" t="s">
        <v>295</v>
      </c>
      <c r="B441" s="7"/>
      <c r="C441" s="7"/>
      <c r="D441" s="9" t="e">
        <f t="shared" si="6"/>
        <v>#DIV/0!</v>
      </c>
    </row>
    <row r="442" spans="1:4" ht="14.25">
      <c r="A442" s="12" t="s">
        <v>297</v>
      </c>
      <c r="B442" s="7"/>
      <c r="C442" s="7"/>
      <c r="D442" s="9" t="e">
        <f t="shared" si="6"/>
        <v>#DIV/0!</v>
      </c>
    </row>
    <row r="443" spans="1:4" ht="14.25">
      <c r="A443" s="7" t="s">
        <v>299</v>
      </c>
      <c r="B443" s="7"/>
      <c r="C443" s="7"/>
      <c r="D443" s="9" t="e">
        <f t="shared" si="6"/>
        <v>#DIV/0!</v>
      </c>
    </row>
    <row r="444" spans="1:4" ht="14.25">
      <c r="A444" s="12" t="s">
        <v>301</v>
      </c>
      <c r="B444" s="7"/>
      <c r="C444" s="7"/>
      <c r="D444" s="9" t="e">
        <f t="shared" si="6"/>
        <v>#DIV/0!</v>
      </c>
    </row>
    <row r="445" spans="1:4" ht="14.25">
      <c r="A445" s="12" t="s">
        <v>303</v>
      </c>
      <c r="B445" s="7"/>
      <c r="C445" s="7"/>
      <c r="D445" s="9" t="e">
        <f t="shared" si="6"/>
        <v>#DIV/0!</v>
      </c>
    </row>
    <row r="446" spans="1:4" ht="14.25">
      <c r="A446" s="12" t="s">
        <v>304</v>
      </c>
      <c r="B446" s="7"/>
      <c r="C446" s="7"/>
      <c r="D446" s="9" t="e">
        <f t="shared" si="6"/>
        <v>#DIV/0!</v>
      </c>
    </row>
    <row r="447" spans="1:4" ht="14.25">
      <c r="A447" s="10" t="s">
        <v>306</v>
      </c>
      <c r="B447" s="7"/>
      <c r="C447" s="7"/>
      <c r="D447" s="9" t="e">
        <f t="shared" si="6"/>
        <v>#DIV/0!</v>
      </c>
    </row>
    <row r="448" spans="1:4" ht="14.25">
      <c r="A448" s="10" t="s">
        <v>308</v>
      </c>
      <c r="B448" s="7"/>
      <c r="C448" s="7"/>
      <c r="D448" s="9" t="e">
        <f t="shared" si="6"/>
        <v>#DIV/0!</v>
      </c>
    </row>
    <row r="449" spans="1:4" ht="14.25">
      <c r="A449" s="10" t="s">
        <v>310</v>
      </c>
      <c r="B449" s="7">
        <f>SUM(B450:B454)</f>
        <v>527</v>
      </c>
      <c r="C449" s="7">
        <f>SUM(C450:C454)</f>
        <v>532</v>
      </c>
      <c r="D449" s="9">
        <f t="shared" si="6"/>
        <v>0.9487666034155628</v>
      </c>
    </row>
    <row r="450" spans="1:4" ht="14.25">
      <c r="A450" s="12" t="s">
        <v>295</v>
      </c>
      <c r="B450" s="7">
        <v>507</v>
      </c>
      <c r="C450" s="11">
        <v>512</v>
      </c>
      <c r="D450" s="9">
        <f t="shared" si="6"/>
        <v>0.9861932938856066</v>
      </c>
    </row>
    <row r="451" spans="1:4" ht="14.25">
      <c r="A451" s="12" t="s">
        <v>313</v>
      </c>
      <c r="B451" s="7">
        <v>20</v>
      </c>
      <c r="C451" s="11">
        <v>20</v>
      </c>
      <c r="D451" s="9">
        <f t="shared" si="6"/>
        <v>0</v>
      </c>
    </row>
    <row r="452" spans="1:4" ht="14.25">
      <c r="A452" s="12" t="s">
        <v>315</v>
      </c>
      <c r="B452" s="7"/>
      <c r="C452" s="11"/>
      <c r="D452" s="9" t="e">
        <f t="shared" si="6"/>
        <v>#DIV/0!</v>
      </c>
    </row>
    <row r="453" spans="1:4" ht="14.25">
      <c r="A453" s="10" t="s">
        <v>317</v>
      </c>
      <c r="B453" s="7"/>
      <c r="C453" s="11"/>
      <c r="D453" s="9" t="e">
        <f aca="true" t="shared" si="7" ref="D453:D516">(C453/B453-1)*100</f>
        <v>#DIV/0!</v>
      </c>
    </row>
    <row r="454" spans="1:4" ht="14.25">
      <c r="A454" s="10" t="s">
        <v>319</v>
      </c>
      <c r="B454" s="7"/>
      <c r="C454" s="11"/>
      <c r="D454" s="9" t="e">
        <f t="shared" si="7"/>
        <v>#DIV/0!</v>
      </c>
    </row>
    <row r="455" spans="1:4" ht="14.25">
      <c r="A455" s="10" t="s">
        <v>321</v>
      </c>
      <c r="B455" s="7">
        <f>SUM(B456:B460)</f>
        <v>2511</v>
      </c>
      <c r="C455" s="7">
        <f>SUM(C456:C460)</f>
        <v>2521</v>
      </c>
      <c r="D455" s="9">
        <f t="shared" si="7"/>
        <v>0.39824771007566095</v>
      </c>
    </row>
    <row r="456" spans="1:4" ht="14.25">
      <c r="A456" s="7" t="s">
        <v>295</v>
      </c>
      <c r="B456" s="7">
        <v>161</v>
      </c>
      <c r="C456" s="11">
        <v>170</v>
      </c>
      <c r="D456" s="9">
        <f t="shared" si="7"/>
        <v>5.590062111801242</v>
      </c>
    </row>
    <row r="457" spans="1:4" ht="14.25">
      <c r="A457" s="12" t="s">
        <v>324</v>
      </c>
      <c r="B457" s="7"/>
      <c r="C457" s="11"/>
      <c r="D457" s="9" t="e">
        <f t="shared" si="7"/>
        <v>#DIV/0!</v>
      </c>
    </row>
    <row r="458" spans="1:4" ht="14.25">
      <c r="A458" s="12" t="s">
        <v>326</v>
      </c>
      <c r="B458" s="7"/>
      <c r="C458" s="11"/>
      <c r="D458" s="9" t="e">
        <f t="shared" si="7"/>
        <v>#DIV/0!</v>
      </c>
    </row>
    <row r="459" spans="1:4" ht="14.25">
      <c r="A459" s="12" t="s">
        <v>328</v>
      </c>
      <c r="B459" s="7">
        <v>150</v>
      </c>
      <c r="C459" s="11">
        <v>150</v>
      </c>
      <c r="D459" s="9">
        <f t="shared" si="7"/>
        <v>0</v>
      </c>
    </row>
    <row r="460" spans="1:4" ht="14.25">
      <c r="A460" s="10" t="s">
        <v>330</v>
      </c>
      <c r="B460" s="7">
        <v>2200</v>
      </c>
      <c r="C460" s="11">
        <v>2201</v>
      </c>
      <c r="D460" s="9">
        <f t="shared" si="7"/>
        <v>0.04545454545454852</v>
      </c>
    </row>
    <row r="461" spans="1:4" ht="14.25">
      <c r="A461" s="10" t="s">
        <v>332</v>
      </c>
      <c r="B461" s="7">
        <f>SUM(B462:B465)</f>
        <v>442</v>
      </c>
      <c r="C461" s="7">
        <f>SUM(C462:C465)</f>
        <v>453</v>
      </c>
      <c r="D461" s="9">
        <f t="shared" si="7"/>
        <v>2.488687782805421</v>
      </c>
    </row>
    <row r="462" spans="1:4" ht="14.25">
      <c r="A462" s="10" t="s">
        <v>295</v>
      </c>
      <c r="B462" s="7">
        <v>114</v>
      </c>
      <c r="C462" s="11">
        <v>125</v>
      </c>
      <c r="D462" s="9">
        <f t="shared" si="7"/>
        <v>9.649122807017552</v>
      </c>
    </row>
    <row r="463" spans="1:4" ht="14.25">
      <c r="A463" s="12" t="s">
        <v>288</v>
      </c>
      <c r="B463" s="7"/>
      <c r="C463" s="7"/>
      <c r="D463" s="9" t="e">
        <f t="shared" si="7"/>
        <v>#DIV/0!</v>
      </c>
    </row>
    <row r="464" spans="1:4" ht="14.25">
      <c r="A464" s="12" t="s">
        <v>289</v>
      </c>
      <c r="B464" s="7"/>
      <c r="C464" s="7"/>
      <c r="D464" s="9" t="e">
        <f t="shared" si="7"/>
        <v>#DIV/0!</v>
      </c>
    </row>
    <row r="465" spans="1:4" ht="14.25">
      <c r="A465" s="12" t="s">
        <v>290</v>
      </c>
      <c r="B465" s="7">
        <v>328</v>
      </c>
      <c r="C465" s="11">
        <v>328</v>
      </c>
      <c r="D465" s="9">
        <f t="shared" si="7"/>
        <v>0</v>
      </c>
    </row>
    <row r="466" spans="1:4" ht="14.25">
      <c r="A466" s="10" t="s">
        <v>292</v>
      </c>
      <c r="B466" s="7">
        <f>SUM(B467:B470)</f>
        <v>110</v>
      </c>
      <c r="C466" s="7">
        <f>SUM(C467:C470)</f>
        <v>109</v>
      </c>
      <c r="D466" s="9">
        <f t="shared" si="7"/>
        <v>-0.9090909090909038</v>
      </c>
    </row>
    <row r="467" spans="1:4" ht="14.25">
      <c r="A467" s="10" t="s">
        <v>294</v>
      </c>
      <c r="B467" s="7">
        <v>85</v>
      </c>
      <c r="C467" s="11">
        <v>86</v>
      </c>
      <c r="D467" s="9">
        <f t="shared" si="7"/>
        <v>1.17647058823529</v>
      </c>
    </row>
    <row r="468" spans="1:4" ht="14.25">
      <c r="A468" s="10" t="s">
        <v>296</v>
      </c>
      <c r="B468" s="7"/>
      <c r="C468" s="11"/>
      <c r="D468" s="9" t="e">
        <f t="shared" si="7"/>
        <v>#DIV/0!</v>
      </c>
    </row>
    <row r="469" spans="1:4" ht="14.25">
      <c r="A469" s="7" t="s">
        <v>298</v>
      </c>
      <c r="B469" s="7"/>
      <c r="C469" s="11"/>
      <c r="D469" s="9" t="e">
        <f t="shared" si="7"/>
        <v>#DIV/0!</v>
      </c>
    </row>
    <row r="470" spans="1:4" ht="14.25">
      <c r="A470" s="12" t="s">
        <v>300</v>
      </c>
      <c r="B470" s="7">
        <v>25</v>
      </c>
      <c r="C470" s="11">
        <v>23</v>
      </c>
      <c r="D470" s="9">
        <f t="shared" si="7"/>
        <v>-7.9999999999999964</v>
      </c>
    </row>
    <row r="471" spans="1:4" ht="14.25">
      <c r="A471" s="12" t="s">
        <v>302</v>
      </c>
      <c r="B471" s="7">
        <f>SUM(B472:B477)</f>
        <v>974</v>
      </c>
      <c r="C471" s="7">
        <f>SUM(C472:C477)</f>
        <v>228</v>
      </c>
      <c r="D471" s="9">
        <f t="shared" si="7"/>
        <v>-76.59137577002053</v>
      </c>
    </row>
    <row r="472" spans="1:4" ht="14.25">
      <c r="A472" s="12" t="s">
        <v>295</v>
      </c>
      <c r="B472" s="7">
        <v>71</v>
      </c>
      <c r="C472" s="11">
        <v>86</v>
      </c>
      <c r="D472" s="9">
        <f t="shared" si="7"/>
        <v>21.126760563380277</v>
      </c>
    </row>
    <row r="473" spans="1:4" ht="14.25">
      <c r="A473" s="10" t="s">
        <v>305</v>
      </c>
      <c r="B473" s="7">
        <v>70</v>
      </c>
      <c r="C473" s="11">
        <v>70</v>
      </c>
      <c r="D473" s="9">
        <f t="shared" si="7"/>
        <v>0</v>
      </c>
    </row>
    <row r="474" spans="1:4" ht="14.25">
      <c r="A474" s="10" t="s">
        <v>307</v>
      </c>
      <c r="B474" s="7"/>
      <c r="C474" s="7"/>
      <c r="D474" s="9" t="e">
        <f t="shared" si="7"/>
        <v>#DIV/0!</v>
      </c>
    </row>
    <row r="475" spans="1:4" ht="14.25">
      <c r="A475" s="10" t="s">
        <v>309</v>
      </c>
      <c r="B475" s="7"/>
      <c r="C475" s="7"/>
      <c r="D475" s="9" t="e">
        <f t="shared" si="7"/>
        <v>#DIV/0!</v>
      </c>
    </row>
    <row r="476" spans="1:4" ht="14.25">
      <c r="A476" s="12" t="s">
        <v>311</v>
      </c>
      <c r="B476" s="7"/>
      <c r="C476" s="7"/>
      <c r="D476" s="9" t="e">
        <f t="shared" si="7"/>
        <v>#DIV/0!</v>
      </c>
    </row>
    <row r="477" spans="1:4" ht="14.25">
      <c r="A477" s="21" t="s">
        <v>312</v>
      </c>
      <c r="B477" s="1">
        <v>833</v>
      </c>
      <c r="C477" s="1">
        <v>72</v>
      </c>
      <c r="D477" s="9">
        <f t="shared" si="7"/>
        <v>-91.35654261704683</v>
      </c>
    </row>
    <row r="478" spans="1:4" ht="14.25">
      <c r="A478" s="12" t="s">
        <v>314</v>
      </c>
      <c r="B478" s="7">
        <f>SUM(B479:B481)</f>
        <v>0</v>
      </c>
      <c r="C478" s="7">
        <f>SUM(C479:C481)</f>
        <v>0</v>
      </c>
      <c r="D478" s="9" t="e">
        <f t="shared" si="7"/>
        <v>#DIV/0!</v>
      </c>
    </row>
    <row r="479" spans="1:4" ht="14.25">
      <c r="A479" s="10" t="s">
        <v>316</v>
      </c>
      <c r="B479" s="7"/>
      <c r="C479" s="7"/>
      <c r="D479" s="9" t="e">
        <f t="shared" si="7"/>
        <v>#DIV/0!</v>
      </c>
    </row>
    <row r="480" spans="1:4" ht="14.25">
      <c r="A480" s="10" t="s">
        <v>318</v>
      </c>
      <c r="B480" s="7"/>
      <c r="C480" s="7"/>
      <c r="D480" s="9" t="e">
        <f t="shared" si="7"/>
        <v>#DIV/0!</v>
      </c>
    </row>
    <row r="481" spans="1:4" ht="14.25">
      <c r="A481" s="10" t="s">
        <v>320</v>
      </c>
      <c r="B481" s="7"/>
      <c r="C481" s="7"/>
      <c r="D481" s="9" t="e">
        <f t="shared" si="7"/>
        <v>#DIV/0!</v>
      </c>
    </row>
    <row r="482" spans="1:4" ht="14.25">
      <c r="A482" s="7" t="s">
        <v>322</v>
      </c>
      <c r="B482" s="7">
        <v>0</v>
      </c>
      <c r="C482" s="7">
        <v>0</v>
      </c>
      <c r="D482" s="9" t="e">
        <f t="shared" si="7"/>
        <v>#DIV/0!</v>
      </c>
    </row>
    <row r="483" spans="1:4" ht="14.25">
      <c r="A483" s="12" t="s">
        <v>323</v>
      </c>
      <c r="B483" s="7">
        <f>SUM(B484:B487)</f>
        <v>0</v>
      </c>
      <c r="C483" s="7">
        <f>SUM(C484:C487)</f>
        <v>0</v>
      </c>
      <c r="D483" s="9" t="e">
        <f t="shared" si="7"/>
        <v>#DIV/0!</v>
      </c>
    </row>
    <row r="484" spans="1:4" ht="14.25">
      <c r="A484" s="12" t="s">
        <v>325</v>
      </c>
      <c r="B484" s="7"/>
      <c r="C484" s="7"/>
      <c r="D484" s="9" t="e">
        <f t="shared" si="7"/>
        <v>#DIV/0!</v>
      </c>
    </row>
    <row r="485" spans="1:4" ht="14.25">
      <c r="A485" s="10" t="s">
        <v>327</v>
      </c>
      <c r="B485" s="7"/>
      <c r="C485" s="7"/>
      <c r="D485" s="9" t="e">
        <f t="shared" si="7"/>
        <v>#DIV/0!</v>
      </c>
    </row>
    <row r="486" spans="1:4" ht="14.25">
      <c r="A486" s="10" t="s">
        <v>329</v>
      </c>
      <c r="B486" s="7"/>
      <c r="C486" s="7"/>
      <c r="D486" s="9" t="e">
        <f t="shared" si="7"/>
        <v>#DIV/0!</v>
      </c>
    </row>
    <row r="487" spans="1:4" ht="14.25">
      <c r="A487" s="10" t="s">
        <v>331</v>
      </c>
      <c r="B487" s="7"/>
      <c r="C487" s="7"/>
      <c r="D487" s="9" t="e">
        <f t="shared" si="7"/>
        <v>#DIV/0!</v>
      </c>
    </row>
    <row r="488" spans="1:4" ht="14.25">
      <c r="A488" s="7" t="s">
        <v>1049</v>
      </c>
      <c r="B488" s="7">
        <f>B489+B503+B511+B522+B530+B539</f>
        <v>5755</v>
      </c>
      <c r="C488" s="7">
        <f>C489+C503+C511+C522+C530+C539</f>
        <v>6737</v>
      </c>
      <c r="D488" s="9">
        <f t="shared" si="7"/>
        <v>17.06342311033884</v>
      </c>
    </row>
    <row r="489" spans="1:4" ht="14.25">
      <c r="A489" s="7" t="s">
        <v>334</v>
      </c>
      <c r="B489" s="7">
        <f>SUM(B490:B502)</f>
        <v>3162</v>
      </c>
      <c r="C489" s="7">
        <f>SUM(C490:C502)</f>
        <v>3430</v>
      </c>
      <c r="D489" s="9">
        <f t="shared" si="7"/>
        <v>8.475648323845665</v>
      </c>
    </row>
    <row r="490" spans="1:4" ht="14.25">
      <c r="A490" s="7" t="s">
        <v>8</v>
      </c>
      <c r="B490" s="7">
        <v>267</v>
      </c>
      <c r="C490" s="7">
        <v>278</v>
      </c>
      <c r="D490" s="9">
        <f t="shared" si="7"/>
        <v>4.119850187265928</v>
      </c>
    </row>
    <row r="491" spans="1:4" ht="14.25">
      <c r="A491" s="7" t="s">
        <v>10</v>
      </c>
      <c r="B491" s="7">
        <v>93</v>
      </c>
      <c r="C491" s="7">
        <v>103</v>
      </c>
      <c r="D491" s="9">
        <f t="shared" si="7"/>
        <v>10.752688172043001</v>
      </c>
    </row>
    <row r="492" spans="1:4" ht="14.25">
      <c r="A492" s="7" t="s">
        <v>12</v>
      </c>
      <c r="B492" s="7"/>
      <c r="C492" s="7"/>
      <c r="D492" s="9" t="e">
        <f t="shared" si="7"/>
        <v>#DIV/0!</v>
      </c>
    </row>
    <row r="493" spans="1:4" ht="14.25">
      <c r="A493" s="7" t="s">
        <v>338</v>
      </c>
      <c r="B493" s="7">
        <v>326</v>
      </c>
      <c r="C493" s="7">
        <v>942</v>
      </c>
      <c r="D493" s="9">
        <f t="shared" si="7"/>
        <v>188.95705521472394</v>
      </c>
    </row>
    <row r="494" spans="1:4" ht="14.25">
      <c r="A494" s="7" t="s">
        <v>340</v>
      </c>
      <c r="B494" s="7"/>
      <c r="C494" s="7"/>
      <c r="D494" s="9" t="e">
        <f t="shared" si="7"/>
        <v>#DIV/0!</v>
      </c>
    </row>
    <row r="495" spans="1:4" ht="14.25">
      <c r="A495" s="7" t="s">
        <v>342</v>
      </c>
      <c r="B495" s="7">
        <v>1186</v>
      </c>
      <c r="C495" s="7">
        <v>590</v>
      </c>
      <c r="D495" s="9">
        <f t="shared" si="7"/>
        <v>-50.25295109612142</v>
      </c>
    </row>
    <row r="496" spans="1:4" ht="14.25">
      <c r="A496" s="7" t="s">
        <v>344</v>
      </c>
      <c r="B496" s="7">
        <v>688</v>
      </c>
      <c r="C496" s="7">
        <v>697</v>
      </c>
      <c r="D496" s="9">
        <f t="shared" si="7"/>
        <v>1.3081395348837122</v>
      </c>
    </row>
    <row r="497" spans="1:4" ht="14.25">
      <c r="A497" s="7" t="s">
        <v>345</v>
      </c>
      <c r="B497" s="7">
        <v>64</v>
      </c>
      <c r="C497" s="7">
        <v>64</v>
      </c>
      <c r="D497" s="9">
        <f t="shared" si="7"/>
        <v>0</v>
      </c>
    </row>
    <row r="498" spans="1:4" ht="14.25">
      <c r="A498" s="7" t="s">
        <v>346</v>
      </c>
      <c r="B498" s="7">
        <v>166</v>
      </c>
      <c r="C498" s="7">
        <v>179</v>
      </c>
      <c r="D498" s="9">
        <f t="shared" si="7"/>
        <v>7.831325301204828</v>
      </c>
    </row>
    <row r="499" spans="1:4" ht="14.25">
      <c r="A499" s="7" t="s">
        <v>347</v>
      </c>
      <c r="B499" s="7"/>
      <c r="C499" s="7"/>
      <c r="D499" s="9" t="e">
        <f t="shared" si="7"/>
        <v>#DIV/0!</v>
      </c>
    </row>
    <row r="500" spans="1:4" ht="14.25">
      <c r="A500" s="7" t="s">
        <v>349</v>
      </c>
      <c r="B500" s="7">
        <v>44</v>
      </c>
      <c r="C500" s="7">
        <v>63</v>
      </c>
      <c r="D500" s="9">
        <f t="shared" si="7"/>
        <v>43.18181818181819</v>
      </c>
    </row>
    <row r="501" spans="1:4" ht="14.25">
      <c r="A501" s="7" t="s">
        <v>351</v>
      </c>
      <c r="B501" s="7">
        <v>125</v>
      </c>
      <c r="C501" s="7">
        <v>125</v>
      </c>
      <c r="D501" s="9">
        <f t="shared" si="7"/>
        <v>0</v>
      </c>
    </row>
    <row r="502" spans="1:4" ht="14.25">
      <c r="A502" s="7" t="s">
        <v>353</v>
      </c>
      <c r="B502" s="7">
        <v>203</v>
      </c>
      <c r="C502" s="11">
        <v>389</v>
      </c>
      <c r="D502" s="9">
        <f t="shared" si="7"/>
        <v>91.62561576354679</v>
      </c>
    </row>
    <row r="503" spans="1:4" ht="14.25">
      <c r="A503" s="7" t="s">
        <v>355</v>
      </c>
      <c r="B503" s="7">
        <f>SUM(B504:B510)</f>
        <v>1211</v>
      </c>
      <c r="C503" s="7">
        <f>SUM(C504:C510)</f>
        <v>803</v>
      </c>
      <c r="D503" s="9">
        <f t="shared" si="7"/>
        <v>-33.691164327002475</v>
      </c>
    </row>
    <row r="504" spans="1:4" ht="14.25">
      <c r="A504" s="7" t="s">
        <v>8</v>
      </c>
      <c r="B504" s="7">
        <v>68</v>
      </c>
      <c r="C504" s="11">
        <v>76</v>
      </c>
      <c r="D504" s="9">
        <f t="shared" si="7"/>
        <v>11.764705882352944</v>
      </c>
    </row>
    <row r="505" spans="1:4" ht="14.25">
      <c r="A505" s="7" t="s">
        <v>10</v>
      </c>
      <c r="B505" s="7"/>
      <c r="C505" s="11"/>
      <c r="D505" s="9" t="e">
        <f t="shared" si="7"/>
        <v>#DIV/0!</v>
      </c>
    </row>
    <row r="506" spans="1:4" ht="14.25">
      <c r="A506" s="7" t="s">
        <v>12</v>
      </c>
      <c r="B506" s="7"/>
      <c r="C506" s="11"/>
      <c r="D506" s="9" t="e">
        <f t="shared" si="7"/>
        <v>#DIV/0!</v>
      </c>
    </row>
    <row r="507" spans="1:4" ht="14.25">
      <c r="A507" s="7" t="s">
        <v>357</v>
      </c>
      <c r="B507" s="7">
        <v>57</v>
      </c>
      <c r="C507" s="11">
        <v>52</v>
      </c>
      <c r="D507" s="9">
        <f t="shared" si="7"/>
        <v>-8.771929824561408</v>
      </c>
    </row>
    <row r="508" spans="1:4" ht="14.25">
      <c r="A508" s="7" t="s">
        <v>359</v>
      </c>
      <c r="B508" s="7">
        <v>1086</v>
      </c>
      <c r="C508" s="11">
        <v>675</v>
      </c>
      <c r="D508" s="9">
        <f t="shared" si="7"/>
        <v>-37.84530386740331</v>
      </c>
    </row>
    <row r="509" spans="1:4" ht="14.25">
      <c r="A509" s="7" t="s">
        <v>361</v>
      </c>
      <c r="B509" s="7"/>
      <c r="C509" s="11"/>
      <c r="D509" s="9" t="e">
        <f t="shared" si="7"/>
        <v>#DIV/0!</v>
      </c>
    </row>
    <row r="510" spans="1:4" ht="14.25">
      <c r="A510" s="7" t="s">
        <v>363</v>
      </c>
      <c r="B510" s="7"/>
      <c r="C510" s="11"/>
      <c r="D510" s="9" t="e">
        <f t="shared" si="7"/>
        <v>#DIV/0!</v>
      </c>
    </row>
    <row r="511" spans="1:4" ht="14.25">
      <c r="A511" s="7" t="s">
        <v>365</v>
      </c>
      <c r="B511" s="7">
        <f>SUM(B512:B521)</f>
        <v>472</v>
      </c>
      <c r="C511" s="7">
        <f>SUM(C512:C521)</f>
        <v>1501</v>
      </c>
      <c r="D511" s="9">
        <f t="shared" si="7"/>
        <v>218.0084745762712</v>
      </c>
    </row>
    <row r="512" spans="1:4" ht="14.25">
      <c r="A512" s="7" t="s">
        <v>8</v>
      </c>
      <c r="B512" s="7">
        <v>127</v>
      </c>
      <c r="C512" s="11">
        <v>121</v>
      </c>
      <c r="D512" s="9">
        <f t="shared" si="7"/>
        <v>-4.7244094488189</v>
      </c>
    </row>
    <row r="513" spans="1:4" ht="14.25">
      <c r="A513" s="7" t="s">
        <v>10</v>
      </c>
      <c r="B513" s="7"/>
      <c r="C513" s="7"/>
      <c r="D513" s="9" t="e">
        <f t="shared" si="7"/>
        <v>#DIV/0!</v>
      </c>
    </row>
    <row r="514" spans="1:4" ht="14.25">
      <c r="A514" s="7" t="s">
        <v>12</v>
      </c>
      <c r="B514" s="7"/>
      <c r="C514" s="7"/>
      <c r="D514" s="9" t="e">
        <f t="shared" si="7"/>
        <v>#DIV/0!</v>
      </c>
    </row>
    <row r="515" spans="1:4" ht="14.25">
      <c r="A515" s="7" t="s">
        <v>370</v>
      </c>
      <c r="B515" s="7"/>
      <c r="C515" s="7"/>
      <c r="D515" s="9" t="e">
        <f t="shared" si="7"/>
        <v>#DIV/0!</v>
      </c>
    </row>
    <row r="516" spans="1:4" ht="14.25">
      <c r="A516" s="7" t="s">
        <v>372</v>
      </c>
      <c r="B516" s="7">
        <v>35</v>
      </c>
      <c r="C516" s="11">
        <v>250</v>
      </c>
      <c r="D516" s="9">
        <f t="shared" si="7"/>
        <v>614.2857142857143</v>
      </c>
    </row>
    <row r="517" spans="1:4" ht="14.25">
      <c r="A517" s="7" t="s">
        <v>335</v>
      </c>
      <c r="B517" s="7"/>
      <c r="C517" s="11"/>
      <c r="D517" s="9" t="e">
        <f aca="true" t="shared" si="8" ref="D517:D607">(C517/B517-1)*100</f>
        <v>#DIV/0!</v>
      </c>
    </row>
    <row r="518" spans="1:4" ht="14.25">
      <c r="A518" s="7" t="s">
        <v>336</v>
      </c>
      <c r="B518" s="7">
        <v>284</v>
      </c>
      <c r="C518" s="11">
        <v>587</v>
      </c>
      <c r="D518" s="9">
        <f t="shared" si="8"/>
        <v>106.6901408450704</v>
      </c>
    </row>
    <row r="519" spans="1:4" ht="14.25">
      <c r="A519" s="7" t="s">
        <v>337</v>
      </c>
      <c r="B519" s="7">
        <v>10</v>
      </c>
      <c r="C519" s="11">
        <v>525</v>
      </c>
      <c r="D519" s="9">
        <f t="shared" si="8"/>
        <v>5150</v>
      </c>
    </row>
    <row r="520" spans="1:4" ht="14.25">
      <c r="A520" s="7" t="s">
        <v>339</v>
      </c>
      <c r="B520" s="7"/>
      <c r="C520" s="11"/>
      <c r="D520" s="9" t="e">
        <f t="shared" si="8"/>
        <v>#DIV/0!</v>
      </c>
    </row>
    <row r="521" spans="1:4" ht="14.25">
      <c r="A521" s="7" t="s">
        <v>341</v>
      </c>
      <c r="B521" s="7">
        <v>16</v>
      </c>
      <c r="C521" s="11">
        <v>18</v>
      </c>
      <c r="D521" s="9">
        <f t="shared" si="8"/>
        <v>12.5</v>
      </c>
    </row>
    <row r="522" spans="1:4" ht="14.25">
      <c r="A522" s="7" t="s">
        <v>343</v>
      </c>
      <c r="B522" s="7">
        <f>SUM(B523:B529)</f>
        <v>822</v>
      </c>
      <c r="C522" s="7">
        <f>SUM(C523:C529)</f>
        <v>883</v>
      </c>
      <c r="D522" s="9">
        <f t="shared" si="8"/>
        <v>7.420924574209242</v>
      </c>
    </row>
    <row r="523" spans="1:4" ht="14.25">
      <c r="A523" s="7" t="s">
        <v>8</v>
      </c>
      <c r="B523" s="7">
        <v>781</v>
      </c>
      <c r="C523" s="11">
        <v>844</v>
      </c>
      <c r="D523" s="9">
        <f t="shared" si="8"/>
        <v>8.066581306017916</v>
      </c>
    </row>
    <row r="524" spans="1:4" ht="14.25">
      <c r="A524" s="7" t="s">
        <v>10</v>
      </c>
      <c r="B524" s="7"/>
      <c r="C524" s="7"/>
      <c r="D524" s="9" t="e">
        <f t="shared" si="8"/>
        <v>#DIV/0!</v>
      </c>
    </row>
    <row r="525" spans="1:4" ht="14.25">
      <c r="A525" s="7" t="s">
        <v>12</v>
      </c>
      <c r="B525" s="7"/>
      <c r="C525" s="7"/>
      <c r="D525" s="9" t="e">
        <f t="shared" si="8"/>
        <v>#DIV/0!</v>
      </c>
    </row>
    <row r="526" spans="1:4" ht="14.25">
      <c r="A526" s="7" t="s">
        <v>348</v>
      </c>
      <c r="B526" s="7"/>
      <c r="C526" s="7"/>
      <c r="D526" s="9" t="e">
        <f t="shared" si="8"/>
        <v>#DIV/0!</v>
      </c>
    </row>
    <row r="527" spans="1:4" ht="14.25">
      <c r="A527" s="7" t="s">
        <v>350</v>
      </c>
      <c r="B527" s="7"/>
      <c r="C527" s="7"/>
      <c r="D527" s="9" t="e">
        <f t="shared" si="8"/>
        <v>#DIV/0!</v>
      </c>
    </row>
    <row r="528" spans="1:4" ht="14.25">
      <c r="A528" s="7" t="s">
        <v>352</v>
      </c>
      <c r="B528" s="7"/>
      <c r="C528" s="7"/>
      <c r="D528" s="9" t="e">
        <f t="shared" si="8"/>
        <v>#DIV/0!</v>
      </c>
    </row>
    <row r="529" spans="1:4" ht="14.25">
      <c r="A529" s="7" t="s">
        <v>354</v>
      </c>
      <c r="B529" s="7">
        <v>41</v>
      </c>
      <c r="C529" s="7">
        <v>39</v>
      </c>
      <c r="D529" s="9">
        <f t="shared" si="8"/>
        <v>-4.878048780487809</v>
      </c>
    </row>
    <row r="530" spans="1:4" ht="14.25">
      <c r="A530" s="7" t="s">
        <v>356</v>
      </c>
      <c r="B530" s="7">
        <f>SUM(B531:B538)</f>
        <v>88</v>
      </c>
      <c r="C530" s="7">
        <f>SUM(C531:C538)</f>
        <v>88</v>
      </c>
      <c r="D530" s="9">
        <f t="shared" si="8"/>
        <v>0</v>
      </c>
    </row>
    <row r="531" spans="1:4" ht="14.25">
      <c r="A531" s="7" t="s">
        <v>8</v>
      </c>
      <c r="B531" s="7"/>
      <c r="C531" s="7"/>
      <c r="D531" s="9" t="e">
        <f t="shared" si="8"/>
        <v>#DIV/0!</v>
      </c>
    </row>
    <row r="532" spans="1:4" ht="14.25">
      <c r="A532" s="7" t="s">
        <v>10</v>
      </c>
      <c r="B532" s="7"/>
      <c r="C532" s="7"/>
      <c r="D532" s="9" t="e">
        <f t="shared" si="8"/>
        <v>#DIV/0!</v>
      </c>
    </row>
    <row r="533" spans="1:4" ht="14.25">
      <c r="A533" s="7" t="s">
        <v>12</v>
      </c>
      <c r="B533" s="7"/>
      <c r="C533" s="7"/>
      <c r="D533" s="9" t="e">
        <f t="shared" si="8"/>
        <v>#DIV/0!</v>
      </c>
    </row>
    <row r="534" spans="1:4" ht="14.25">
      <c r="A534" s="7" t="s">
        <v>358</v>
      </c>
      <c r="B534" s="7">
        <v>40</v>
      </c>
      <c r="C534" s="7">
        <v>40</v>
      </c>
      <c r="D534" s="9">
        <f t="shared" si="8"/>
        <v>0</v>
      </c>
    </row>
    <row r="535" spans="1:4" ht="14.25">
      <c r="A535" s="7" t="s">
        <v>360</v>
      </c>
      <c r="B535" s="7">
        <v>48</v>
      </c>
      <c r="C535" s="7">
        <v>48</v>
      </c>
      <c r="D535" s="9">
        <f t="shared" si="8"/>
        <v>0</v>
      </c>
    </row>
    <row r="536" spans="1:4" ht="14.25">
      <c r="A536" s="7" t="s">
        <v>362</v>
      </c>
      <c r="B536" s="7"/>
      <c r="C536" s="7"/>
      <c r="D536" s="9" t="e">
        <f t="shared" si="8"/>
        <v>#DIV/0!</v>
      </c>
    </row>
    <row r="537" spans="1:4" ht="14.25">
      <c r="A537" s="7" t="s">
        <v>364</v>
      </c>
      <c r="B537" s="7"/>
      <c r="C537" s="7"/>
      <c r="D537" s="9" t="e">
        <f t="shared" si="8"/>
        <v>#DIV/0!</v>
      </c>
    </row>
    <row r="538" spans="1:4" ht="14.25">
      <c r="A538" s="7" t="s">
        <v>366</v>
      </c>
      <c r="B538" s="7"/>
      <c r="C538" s="7"/>
      <c r="D538" s="9" t="e">
        <f t="shared" si="8"/>
        <v>#DIV/0!</v>
      </c>
    </row>
    <row r="539" spans="1:4" ht="14.25">
      <c r="A539" s="7" t="s">
        <v>367</v>
      </c>
      <c r="B539" s="7">
        <f>SUM(B540:B542)</f>
        <v>0</v>
      </c>
      <c r="C539" s="7">
        <f>SUM(C540:C542)</f>
        <v>32</v>
      </c>
      <c r="D539" s="9" t="e">
        <f t="shared" si="8"/>
        <v>#DIV/0!</v>
      </c>
    </row>
    <row r="540" spans="1:4" ht="14.25">
      <c r="A540" s="7" t="s">
        <v>368</v>
      </c>
      <c r="B540" s="7"/>
      <c r="C540" s="7"/>
      <c r="D540" s="9" t="e">
        <f t="shared" si="8"/>
        <v>#DIV/0!</v>
      </c>
    </row>
    <row r="541" spans="1:4" ht="14.25">
      <c r="A541" s="7" t="s">
        <v>1050</v>
      </c>
      <c r="B541" s="7"/>
      <c r="C541" s="7"/>
      <c r="D541" s="9" t="e">
        <f t="shared" si="8"/>
        <v>#DIV/0!</v>
      </c>
    </row>
    <row r="542" spans="1:4" ht="14.25">
      <c r="A542" s="7" t="s">
        <v>371</v>
      </c>
      <c r="B542" s="7"/>
      <c r="C542" s="7">
        <v>32</v>
      </c>
      <c r="D542" s="9" t="e">
        <f t="shared" si="8"/>
        <v>#DIV/0!</v>
      </c>
    </row>
    <row r="543" spans="1:4" ht="14.25">
      <c r="A543" s="7" t="s">
        <v>373</v>
      </c>
      <c r="B543" s="7">
        <f>B544+B558+B569+B577+B583+B587+B601+B609+B615+B622+B630+B635+B640+B643+B646+B649+B652+B655</f>
        <v>57906</v>
      </c>
      <c r="C543" s="7">
        <f>C544+C558+C569+C577+C583+C587+C601+C609+C615+C622+C630+C635+C640+C643+C646+C649+C652+C655</f>
        <v>62974</v>
      </c>
      <c r="D543" s="9">
        <f t="shared" si="8"/>
        <v>8.752115497530477</v>
      </c>
    </row>
    <row r="544" spans="1:4" ht="14.25">
      <c r="A544" s="7" t="s">
        <v>374</v>
      </c>
      <c r="B544" s="7">
        <f>SUM(B545:B557)</f>
        <v>3674</v>
      </c>
      <c r="C544" s="7">
        <f>SUM(C545:C557)</f>
        <v>4112</v>
      </c>
      <c r="D544" s="9">
        <f t="shared" si="8"/>
        <v>11.921611322808934</v>
      </c>
    </row>
    <row r="545" spans="1:4" ht="14.25">
      <c r="A545" s="7" t="s">
        <v>8</v>
      </c>
      <c r="B545" s="7">
        <v>817</v>
      </c>
      <c r="C545" s="7">
        <v>883</v>
      </c>
      <c r="D545" s="9">
        <f t="shared" si="8"/>
        <v>8.078335373317014</v>
      </c>
    </row>
    <row r="546" spans="1:4" ht="14.25">
      <c r="A546" s="7" t="s">
        <v>10</v>
      </c>
      <c r="B546" s="7">
        <v>33</v>
      </c>
      <c r="C546" s="7">
        <v>33</v>
      </c>
      <c r="D546" s="9">
        <f t="shared" si="8"/>
        <v>0</v>
      </c>
    </row>
    <row r="547" spans="1:4" ht="14.25">
      <c r="A547" s="7" t="s">
        <v>12</v>
      </c>
      <c r="B547" s="7"/>
      <c r="C547" s="7"/>
      <c r="D547" s="9" t="e">
        <f t="shared" si="8"/>
        <v>#DIV/0!</v>
      </c>
    </row>
    <row r="548" spans="1:4" ht="14.25">
      <c r="A548" s="7" t="s">
        <v>379</v>
      </c>
      <c r="B548" s="7">
        <v>426</v>
      </c>
      <c r="C548" s="7">
        <v>457</v>
      </c>
      <c r="D548" s="9">
        <f t="shared" si="8"/>
        <v>7.276995305164324</v>
      </c>
    </row>
    <row r="549" spans="1:4" ht="14.25">
      <c r="A549" s="7" t="s">
        <v>381</v>
      </c>
      <c r="B549" s="7">
        <v>11</v>
      </c>
      <c r="C549" s="7">
        <v>11</v>
      </c>
      <c r="D549" s="9">
        <f t="shared" si="8"/>
        <v>0</v>
      </c>
    </row>
    <row r="550" spans="1:4" ht="14.25">
      <c r="A550" s="7" t="s">
        <v>383</v>
      </c>
      <c r="B550" s="7">
        <v>17</v>
      </c>
      <c r="C550" s="7">
        <v>12</v>
      </c>
      <c r="D550" s="9">
        <f t="shared" si="8"/>
        <v>-29.411764705882348</v>
      </c>
    </row>
    <row r="551" spans="1:4" ht="14.25">
      <c r="A551" s="7" t="s">
        <v>385</v>
      </c>
      <c r="B551" s="7">
        <v>60</v>
      </c>
      <c r="C551" s="7">
        <v>65</v>
      </c>
      <c r="D551" s="9">
        <f t="shared" si="8"/>
        <v>8.333333333333325</v>
      </c>
    </row>
    <row r="552" spans="1:4" ht="14.25">
      <c r="A552" s="7" t="s">
        <v>48</v>
      </c>
      <c r="B552" s="7">
        <v>35</v>
      </c>
      <c r="C552" s="7">
        <v>84</v>
      </c>
      <c r="D552" s="9">
        <f t="shared" si="8"/>
        <v>140</v>
      </c>
    </row>
    <row r="553" spans="1:4" ht="14.25">
      <c r="A553" s="7" t="s">
        <v>388</v>
      </c>
      <c r="B553" s="7">
        <v>1764</v>
      </c>
      <c r="C553" s="7">
        <v>1912</v>
      </c>
      <c r="D553" s="9">
        <f t="shared" si="8"/>
        <v>8.390022675736963</v>
      </c>
    </row>
    <row r="554" spans="1:4" ht="14.25">
      <c r="A554" s="7" t="s">
        <v>390</v>
      </c>
      <c r="B554" s="7">
        <v>20</v>
      </c>
      <c r="C554" s="7">
        <v>20</v>
      </c>
      <c r="D554" s="9">
        <f t="shared" si="8"/>
        <v>0</v>
      </c>
    </row>
    <row r="555" spans="1:4" ht="14.25">
      <c r="A555" s="7" t="s">
        <v>392</v>
      </c>
      <c r="B555" s="7">
        <v>50</v>
      </c>
      <c r="C555" s="11">
        <v>50</v>
      </c>
      <c r="D555" s="9">
        <f t="shared" si="8"/>
        <v>0</v>
      </c>
    </row>
    <row r="556" spans="1:4" ht="14.25">
      <c r="A556" s="7" t="s">
        <v>394</v>
      </c>
      <c r="B556" s="7"/>
      <c r="C556" s="11"/>
      <c r="D556" s="9" t="e">
        <f t="shared" si="8"/>
        <v>#DIV/0!</v>
      </c>
    </row>
    <row r="557" spans="1:4" ht="14.25">
      <c r="A557" s="7" t="s">
        <v>396</v>
      </c>
      <c r="B557" s="7">
        <v>441</v>
      </c>
      <c r="C557" s="11">
        <v>585</v>
      </c>
      <c r="D557" s="9">
        <f t="shared" si="8"/>
        <v>32.65306122448979</v>
      </c>
    </row>
    <row r="558" spans="1:4" ht="14.25">
      <c r="A558" s="7" t="s">
        <v>398</v>
      </c>
      <c r="B558" s="7">
        <f>SUM(B559:B568)</f>
        <v>1207</v>
      </c>
      <c r="C558" s="7">
        <f>SUM(C559:C568)</f>
        <v>1495</v>
      </c>
      <c r="D558" s="9">
        <f t="shared" si="8"/>
        <v>23.860811930405966</v>
      </c>
    </row>
    <row r="559" spans="1:4" ht="14.25">
      <c r="A559" s="7" t="s">
        <v>8</v>
      </c>
      <c r="B559" s="7">
        <v>310</v>
      </c>
      <c r="C559" s="11">
        <v>310</v>
      </c>
      <c r="D559" s="9">
        <f t="shared" si="8"/>
        <v>0</v>
      </c>
    </row>
    <row r="560" spans="1:4" ht="14.25">
      <c r="A560" s="7" t="s">
        <v>10</v>
      </c>
      <c r="B560" s="7">
        <v>140</v>
      </c>
      <c r="C560" s="11">
        <v>115</v>
      </c>
      <c r="D560" s="9">
        <f t="shared" si="8"/>
        <v>-17.85714285714286</v>
      </c>
    </row>
    <row r="561" spans="1:4" ht="14.25">
      <c r="A561" s="7" t="s">
        <v>12</v>
      </c>
      <c r="B561" s="7"/>
      <c r="C561" s="11"/>
      <c r="D561" s="9" t="e">
        <f t="shared" si="8"/>
        <v>#DIV/0!</v>
      </c>
    </row>
    <row r="562" spans="1:4" ht="14.25">
      <c r="A562" s="7" t="s">
        <v>403</v>
      </c>
      <c r="B562" s="7">
        <v>175</v>
      </c>
      <c r="C562" s="11">
        <v>175</v>
      </c>
      <c r="D562" s="9">
        <f t="shared" si="8"/>
        <v>0</v>
      </c>
    </row>
    <row r="563" spans="1:4" ht="14.25">
      <c r="A563" s="7" t="s">
        <v>405</v>
      </c>
      <c r="B563" s="7">
        <v>24</v>
      </c>
      <c r="C563" s="11">
        <v>20</v>
      </c>
      <c r="D563" s="9">
        <f t="shared" si="8"/>
        <v>-16.666666666666664</v>
      </c>
    </row>
    <row r="564" spans="1:4" ht="14.25">
      <c r="A564" s="7" t="s">
        <v>407</v>
      </c>
      <c r="B564" s="7">
        <v>29</v>
      </c>
      <c r="C564" s="11">
        <v>31</v>
      </c>
      <c r="D564" s="9">
        <f t="shared" si="8"/>
        <v>6.896551724137923</v>
      </c>
    </row>
    <row r="565" spans="1:4" ht="14.25">
      <c r="A565" s="7" t="s">
        <v>409</v>
      </c>
      <c r="B565" s="7">
        <v>245</v>
      </c>
      <c r="C565" s="11">
        <v>247</v>
      </c>
      <c r="D565" s="9">
        <f t="shared" si="8"/>
        <v>0.8163265306122547</v>
      </c>
    </row>
    <row r="566" spans="1:4" ht="14.25">
      <c r="A566" s="7" t="s">
        <v>411</v>
      </c>
      <c r="B566" s="7"/>
      <c r="C566" s="11"/>
      <c r="D566" s="9" t="e">
        <f t="shared" si="8"/>
        <v>#DIV/0!</v>
      </c>
    </row>
    <row r="567" spans="1:4" ht="14.25">
      <c r="A567" s="7" t="s">
        <v>413</v>
      </c>
      <c r="B567" s="7">
        <v>175</v>
      </c>
      <c r="C567" s="11">
        <v>216</v>
      </c>
      <c r="D567" s="9">
        <f t="shared" si="8"/>
        <v>23.42857142857142</v>
      </c>
    </row>
    <row r="568" spans="1:4" ht="14.25">
      <c r="A568" s="7" t="s">
        <v>415</v>
      </c>
      <c r="B568" s="7">
        <v>109</v>
      </c>
      <c r="C568" s="11">
        <v>381</v>
      </c>
      <c r="D568" s="9">
        <f t="shared" si="8"/>
        <v>249.54128440366975</v>
      </c>
    </row>
    <row r="569" spans="1:4" ht="14.25">
      <c r="A569" s="7" t="s">
        <v>417</v>
      </c>
      <c r="B569" s="7">
        <f>SUM(B570:B576)</f>
        <v>5291</v>
      </c>
      <c r="C569" s="7">
        <f>SUM(C570:C576)</f>
        <v>5302</v>
      </c>
      <c r="D569" s="9">
        <f t="shared" si="8"/>
        <v>0.20790020790020236</v>
      </c>
    </row>
    <row r="570" spans="1:4" ht="14.25">
      <c r="A570" s="7" t="s">
        <v>419</v>
      </c>
      <c r="B570" s="7">
        <v>3824</v>
      </c>
      <c r="C570" s="11">
        <v>3824</v>
      </c>
      <c r="D570" s="9">
        <f t="shared" si="8"/>
        <v>0</v>
      </c>
    </row>
    <row r="571" spans="1:4" ht="14.25">
      <c r="A571" s="7" t="s">
        <v>375</v>
      </c>
      <c r="B571" s="7">
        <v>1304</v>
      </c>
      <c r="C571" s="11">
        <v>1253</v>
      </c>
      <c r="D571" s="9">
        <f t="shared" si="8"/>
        <v>-3.9110429447852813</v>
      </c>
    </row>
    <row r="572" spans="1:4" ht="14.25">
      <c r="A572" s="7" t="s">
        <v>376</v>
      </c>
      <c r="B572" s="7">
        <v>163</v>
      </c>
      <c r="C572" s="11">
        <v>225</v>
      </c>
      <c r="D572" s="9">
        <f t="shared" si="8"/>
        <v>38.036809815950924</v>
      </c>
    </row>
    <row r="573" spans="1:4" ht="14.25">
      <c r="A573" s="7" t="s">
        <v>377</v>
      </c>
      <c r="B573" s="7"/>
      <c r="C573" s="7"/>
      <c r="D573" s="9" t="e">
        <f t="shared" si="8"/>
        <v>#DIV/0!</v>
      </c>
    </row>
    <row r="574" spans="1:4" ht="14.25">
      <c r="A574" s="7" t="s">
        <v>378</v>
      </c>
      <c r="B574" s="7"/>
      <c r="C574" s="7"/>
      <c r="D574" s="9" t="e">
        <f t="shared" si="8"/>
        <v>#DIV/0!</v>
      </c>
    </row>
    <row r="575" spans="1:4" ht="14.25">
      <c r="A575" s="7" t="s">
        <v>1051</v>
      </c>
      <c r="B575" s="7"/>
      <c r="C575" s="7"/>
      <c r="D575" s="9" t="e">
        <f t="shared" si="8"/>
        <v>#DIV/0!</v>
      </c>
    </row>
    <row r="576" spans="1:4" ht="14.25">
      <c r="A576" s="7" t="s">
        <v>382</v>
      </c>
      <c r="B576" s="7"/>
      <c r="C576" s="7"/>
      <c r="D576" s="9" t="e">
        <f t="shared" si="8"/>
        <v>#DIV/0!</v>
      </c>
    </row>
    <row r="577" spans="1:4" ht="14.25">
      <c r="A577" s="7" t="s">
        <v>384</v>
      </c>
      <c r="B577" s="7">
        <f>SUM(B578:B582)</f>
        <v>25576</v>
      </c>
      <c r="C577" s="7">
        <f>SUM(C578:C582)</f>
        <v>30513</v>
      </c>
      <c r="D577" s="9">
        <f t="shared" si="8"/>
        <v>19.303253049734124</v>
      </c>
    </row>
    <row r="578" spans="1:4" ht="14.25">
      <c r="A578" s="7" t="s">
        <v>386</v>
      </c>
      <c r="B578" s="7">
        <v>12976</v>
      </c>
      <c r="C578" s="11">
        <v>15847</v>
      </c>
      <c r="D578" s="9">
        <f t="shared" si="8"/>
        <v>22.12546239210851</v>
      </c>
    </row>
    <row r="579" spans="1:4" ht="14.25">
      <c r="A579" s="7" t="s">
        <v>387</v>
      </c>
      <c r="B579" s="7">
        <v>12274</v>
      </c>
      <c r="C579" s="11">
        <v>14369</v>
      </c>
      <c r="D579" s="9">
        <f t="shared" si="8"/>
        <v>17.06860029330293</v>
      </c>
    </row>
    <row r="580" spans="1:4" ht="14.25">
      <c r="A580" s="7" t="s">
        <v>389</v>
      </c>
      <c r="B580" s="7">
        <v>326</v>
      </c>
      <c r="C580" s="11">
        <v>297</v>
      </c>
      <c r="D580" s="9">
        <f t="shared" si="8"/>
        <v>-8.895705521472397</v>
      </c>
    </row>
    <row r="581" spans="1:4" ht="14.25">
      <c r="A581" s="7" t="s">
        <v>391</v>
      </c>
      <c r="B581" s="7"/>
      <c r="C581" s="7"/>
      <c r="D581" s="9" t="e">
        <f t="shared" si="8"/>
        <v>#DIV/0!</v>
      </c>
    </row>
    <row r="582" spans="1:4" ht="14.25">
      <c r="A582" s="7" t="s">
        <v>393</v>
      </c>
      <c r="B582" s="7"/>
      <c r="C582" s="7"/>
      <c r="D582" s="9" t="e">
        <f t="shared" si="8"/>
        <v>#DIV/0!</v>
      </c>
    </row>
    <row r="583" spans="1:4" ht="14.25">
      <c r="A583" s="7" t="s">
        <v>395</v>
      </c>
      <c r="B583" s="7">
        <f>SUM(B584:B586)</f>
        <v>2825</v>
      </c>
      <c r="C583" s="7">
        <f>SUM(C584:C586)</f>
        <v>1265</v>
      </c>
      <c r="D583" s="9">
        <f t="shared" si="8"/>
        <v>-55.2212389380531</v>
      </c>
    </row>
    <row r="584" spans="1:4" ht="14.25">
      <c r="A584" s="7" t="s">
        <v>397</v>
      </c>
      <c r="B584" s="7">
        <v>2825</v>
      </c>
      <c r="C584" s="7">
        <v>1265</v>
      </c>
      <c r="D584" s="9">
        <f t="shared" si="8"/>
        <v>-55.2212389380531</v>
      </c>
    </row>
    <row r="585" spans="1:4" ht="14.25">
      <c r="A585" s="7" t="s">
        <v>399</v>
      </c>
      <c r="B585" s="7"/>
      <c r="C585" s="7"/>
      <c r="D585" s="9" t="e">
        <f t="shared" si="8"/>
        <v>#DIV/0!</v>
      </c>
    </row>
    <row r="586" spans="1:4" ht="14.25">
      <c r="A586" s="7" t="s">
        <v>400</v>
      </c>
      <c r="B586" s="7"/>
      <c r="C586" s="7"/>
      <c r="D586" s="9" t="e">
        <f t="shared" si="8"/>
        <v>#DIV/0!</v>
      </c>
    </row>
    <row r="587" spans="1:4" ht="14.25">
      <c r="A587" s="7" t="s">
        <v>401</v>
      </c>
      <c r="B587" s="7">
        <f>SUM(B588:B600)</f>
        <v>9999</v>
      </c>
      <c r="C587" s="7">
        <f>SUM(C588:C600)</f>
        <v>8513</v>
      </c>
      <c r="D587" s="9">
        <f t="shared" si="8"/>
        <v>-14.861486148614865</v>
      </c>
    </row>
    <row r="588" spans="1:4" ht="14.25">
      <c r="A588" s="7" t="s">
        <v>402</v>
      </c>
      <c r="B588" s="7"/>
      <c r="C588" s="7"/>
      <c r="D588" s="9" t="e">
        <f t="shared" si="8"/>
        <v>#DIV/0!</v>
      </c>
    </row>
    <row r="589" spans="1:4" ht="14.25">
      <c r="A589" s="7" t="s">
        <v>404</v>
      </c>
      <c r="B589" s="7"/>
      <c r="C589" s="7"/>
      <c r="D589" s="9" t="e">
        <f t="shared" si="8"/>
        <v>#DIV/0!</v>
      </c>
    </row>
    <row r="590" spans="1:4" ht="14.25">
      <c r="A590" s="7" t="s">
        <v>406</v>
      </c>
      <c r="B590" s="7"/>
      <c r="C590" s="7"/>
      <c r="D590" s="9" t="e">
        <f t="shared" si="8"/>
        <v>#DIV/0!</v>
      </c>
    </row>
    <row r="591" spans="1:4" ht="14.25">
      <c r="A591" s="7" t="s">
        <v>408</v>
      </c>
      <c r="B591" s="7"/>
      <c r="C591" s="7"/>
      <c r="D591" s="9" t="e">
        <f t="shared" si="8"/>
        <v>#DIV/0!</v>
      </c>
    </row>
    <row r="592" spans="1:4" ht="14.25">
      <c r="A592" s="7" t="s">
        <v>410</v>
      </c>
      <c r="B592" s="7"/>
      <c r="C592" s="7"/>
      <c r="D592" s="9" t="e">
        <f t="shared" si="8"/>
        <v>#DIV/0!</v>
      </c>
    </row>
    <row r="593" spans="1:4" ht="14.25">
      <c r="A593" s="7" t="s">
        <v>412</v>
      </c>
      <c r="B593" s="7">
        <v>3000</v>
      </c>
      <c r="C593" s="7">
        <v>1872</v>
      </c>
      <c r="D593" s="9">
        <f t="shared" si="8"/>
        <v>-37.6</v>
      </c>
    </row>
    <row r="594" spans="1:4" ht="14.25">
      <c r="A594" s="7" t="s">
        <v>414</v>
      </c>
      <c r="B594" s="7"/>
      <c r="C594" s="7"/>
      <c r="D594" s="9" t="e">
        <f t="shared" si="8"/>
        <v>#DIV/0!</v>
      </c>
    </row>
    <row r="595" spans="1:4" ht="14.25">
      <c r="A595" s="7" t="s">
        <v>416</v>
      </c>
      <c r="B595" s="7"/>
      <c r="C595" s="7"/>
      <c r="D595" s="9" t="e">
        <f t="shared" si="8"/>
        <v>#DIV/0!</v>
      </c>
    </row>
    <row r="596" spans="1:4" ht="14.25">
      <c r="A596" s="7" t="s">
        <v>418</v>
      </c>
      <c r="B596" s="7"/>
      <c r="C596" s="7"/>
      <c r="D596" s="9" t="e">
        <f t="shared" si="8"/>
        <v>#DIV/0!</v>
      </c>
    </row>
    <row r="597" spans="1:4" ht="14.25">
      <c r="A597" s="7" t="s">
        <v>420</v>
      </c>
      <c r="B597" s="7"/>
      <c r="C597" s="7"/>
      <c r="D597" s="9" t="e">
        <f t="shared" si="8"/>
        <v>#DIV/0!</v>
      </c>
    </row>
    <row r="598" spans="1:4" ht="14.25">
      <c r="A598" s="7" t="s">
        <v>421</v>
      </c>
      <c r="B598" s="7"/>
      <c r="C598" s="7"/>
      <c r="D598" s="9" t="e">
        <f t="shared" si="8"/>
        <v>#DIV/0!</v>
      </c>
    </row>
    <row r="599" spans="1:4" ht="14.25">
      <c r="A599" s="7" t="s">
        <v>1052</v>
      </c>
      <c r="B599" s="7"/>
      <c r="C599" s="7"/>
      <c r="D599" s="9" t="e">
        <f t="shared" si="8"/>
        <v>#DIV/0!</v>
      </c>
    </row>
    <row r="600" spans="1:4" ht="14.25">
      <c r="A600" s="7" t="s">
        <v>424</v>
      </c>
      <c r="B600" s="7">
        <v>6999</v>
      </c>
      <c r="C600" s="7">
        <v>6641</v>
      </c>
      <c r="D600" s="9">
        <f t="shared" si="8"/>
        <v>-5.115016430918706</v>
      </c>
    </row>
    <row r="601" spans="1:4" ht="14.25">
      <c r="A601" s="7" t="s">
        <v>426</v>
      </c>
      <c r="B601" s="7">
        <f>SUM(B602:B608)</f>
        <v>808</v>
      </c>
      <c r="C601" s="7">
        <f>SUM(C602:C608)</f>
        <v>1022</v>
      </c>
      <c r="D601" s="9">
        <f t="shared" si="8"/>
        <v>26.48514851485149</v>
      </c>
    </row>
    <row r="602" spans="1:4" ht="14.25">
      <c r="A602" s="7" t="s">
        <v>428</v>
      </c>
      <c r="B602" s="7">
        <v>800</v>
      </c>
      <c r="C602" s="7">
        <v>1000</v>
      </c>
      <c r="D602" s="9">
        <f t="shared" si="8"/>
        <v>25</v>
      </c>
    </row>
    <row r="603" spans="1:4" ht="14.25">
      <c r="A603" s="7" t="s">
        <v>430</v>
      </c>
      <c r="B603" s="7"/>
      <c r="C603" s="7"/>
      <c r="D603" s="9" t="e">
        <f t="shared" si="8"/>
        <v>#DIV/0!</v>
      </c>
    </row>
    <row r="604" spans="1:4" ht="14.25">
      <c r="A604" s="7" t="s">
        <v>432</v>
      </c>
      <c r="B604" s="7"/>
      <c r="C604" s="7"/>
      <c r="D604" s="9" t="e">
        <f t="shared" si="8"/>
        <v>#DIV/0!</v>
      </c>
    </row>
    <row r="605" spans="1:4" ht="14.25">
      <c r="A605" s="7" t="s">
        <v>434</v>
      </c>
      <c r="B605" s="7">
        <v>8</v>
      </c>
      <c r="C605" s="7">
        <v>22</v>
      </c>
      <c r="D605" s="9">
        <f t="shared" si="8"/>
        <v>175</v>
      </c>
    </row>
    <row r="606" spans="1:4" ht="14.25">
      <c r="A606" s="7" t="s">
        <v>436</v>
      </c>
      <c r="B606" s="7"/>
      <c r="C606" s="7"/>
      <c r="D606" s="9" t="e">
        <f t="shared" si="8"/>
        <v>#DIV/0!</v>
      </c>
    </row>
    <row r="607" spans="1:4" ht="14.25">
      <c r="A607" s="7" t="s">
        <v>438</v>
      </c>
      <c r="B607" s="7"/>
      <c r="C607" s="7"/>
      <c r="D607" s="9" t="e">
        <f t="shared" si="8"/>
        <v>#DIV/0!</v>
      </c>
    </row>
    <row r="608" spans="1:4" ht="14.25">
      <c r="A608" s="7" t="s">
        <v>440</v>
      </c>
      <c r="B608" s="7"/>
      <c r="C608" s="7"/>
      <c r="D608" s="9" t="e">
        <f aca="true" t="shared" si="9" ref="D608:D671">(C608/B608-1)*100</f>
        <v>#DIV/0!</v>
      </c>
    </row>
    <row r="609" spans="1:4" ht="14.25">
      <c r="A609" s="7" t="s">
        <v>442</v>
      </c>
      <c r="B609" s="7">
        <f>SUM(B610:B614)</f>
        <v>2101</v>
      </c>
      <c r="C609" s="7">
        <f>SUM(C610:C614)</f>
        <v>2035</v>
      </c>
      <c r="D609" s="9">
        <f t="shared" si="9"/>
        <v>-3.141361256544506</v>
      </c>
    </row>
    <row r="610" spans="1:4" ht="14.25">
      <c r="A610" s="7" t="s">
        <v>443</v>
      </c>
      <c r="B610" s="7">
        <v>127</v>
      </c>
      <c r="C610" s="11">
        <v>263</v>
      </c>
      <c r="D610" s="9">
        <f t="shared" si="9"/>
        <v>107.08661417322833</v>
      </c>
    </row>
    <row r="611" spans="1:4" ht="14.25">
      <c r="A611" s="7" t="s">
        <v>444</v>
      </c>
      <c r="B611" s="7">
        <v>1673</v>
      </c>
      <c r="C611" s="11">
        <v>1494</v>
      </c>
      <c r="D611" s="9">
        <f t="shared" si="9"/>
        <v>-10.699342498505683</v>
      </c>
    </row>
    <row r="612" spans="1:4" ht="14.25">
      <c r="A612" s="7" t="s">
        <v>445</v>
      </c>
      <c r="B612" s="7">
        <v>201</v>
      </c>
      <c r="C612" s="11">
        <v>188</v>
      </c>
      <c r="D612" s="9">
        <f t="shared" si="9"/>
        <v>-6.467661691542292</v>
      </c>
    </row>
    <row r="613" spans="1:4" ht="14.25">
      <c r="A613" s="7" t="s">
        <v>1053</v>
      </c>
      <c r="B613" s="7"/>
      <c r="C613" s="11"/>
      <c r="D613" s="9" t="e">
        <f t="shared" si="9"/>
        <v>#DIV/0!</v>
      </c>
    </row>
    <row r="614" spans="1:4" ht="14.25">
      <c r="A614" s="7" t="s">
        <v>449</v>
      </c>
      <c r="B614" s="7">
        <v>100</v>
      </c>
      <c r="C614" s="11">
        <v>90</v>
      </c>
      <c r="D614" s="9">
        <f t="shared" si="9"/>
        <v>-9.999999999999998</v>
      </c>
    </row>
    <row r="615" spans="1:4" ht="14.25">
      <c r="A615" s="7" t="s">
        <v>451</v>
      </c>
      <c r="B615" s="7">
        <f>SUM(B616:B621)</f>
        <v>1031</v>
      </c>
      <c r="C615" s="7">
        <f>SUM(C616:C621)</f>
        <v>1253</v>
      </c>
      <c r="D615" s="9">
        <f t="shared" si="9"/>
        <v>21.53249272550921</v>
      </c>
    </row>
    <row r="616" spans="1:4" ht="14.25">
      <c r="A616" s="7" t="s">
        <v>453</v>
      </c>
      <c r="B616" s="7">
        <v>181</v>
      </c>
      <c r="C616" s="11">
        <v>389</v>
      </c>
      <c r="D616" s="9">
        <f t="shared" si="9"/>
        <v>114.91712707182322</v>
      </c>
    </row>
    <row r="617" spans="1:4" ht="14.25">
      <c r="A617" s="7" t="s">
        <v>455</v>
      </c>
      <c r="B617" s="7">
        <v>10</v>
      </c>
      <c r="C617" s="11">
        <v>10</v>
      </c>
      <c r="D617" s="9">
        <f t="shared" si="9"/>
        <v>0</v>
      </c>
    </row>
    <row r="618" spans="1:4" ht="14.25">
      <c r="A618" s="7" t="s">
        <v>457</v>
      </c>
      <c r="B618" s="7"/>
      <c r="C618" s="11"/>
      <c r="D618" s="9" t="e">
        <f t="shared" si="9"/>
        <v>#DIV/0!</v>
      </c>
    </row>
    <row r="619" spans="1:4" ht="14.25">
      <c r="A619" s="7" t="s">
        <v>459</v>
      </c>
      <c r="B619" s="7">
        <v>785</v>
      </c>
      <c r="C619" s="11">
        <v>798</v>
      </c>
      <c r="D619" s="9">
        <f t="shared" si="9"/>
        <v>1.6560509554140124</v>
      </c>
    </row>
    <row r="620" spans="1:4" ht="14.25">
      <c r="A620" s="7" t="s">
        <v>461</v>
      </c>
      <c r="B620" s="7">
        <v>55</v>
      </c>
      <c r="C620" s="11">
        <v>56</v>
      </c>
      <c r="D620" s="9">
        <f t="shared" si="9"/>
        <v>1.8181818181818077</v>
      </c>
    </row>
    <row r="621" spans="1:4" ht="14.25">
      <c r="A621" s="7" t="s">
        <v>463</v>
      </c>
      <c r="B621" s="7"/>
      <c r="C621" s="11"/>
      <c r="D621" s="9" t="e">
        <f t="shared" si="9"/>
        <v>#DIV/0!</v>
      </c>
    </row>
    <row r="622" spans="1:4" ht="14.25">
      <c r="A622" s="7" t="s">
        <v>465</v>
      </c>
      <c r="B622" s="7">
        <f>SUM(B623:B629)</f>
        <v>313</v>
      </c>
      <c r="C622" s="7">
        <f>SUM(C623:C629)</f>
        <v>2803</v>
      </c>
      <c r="D622" s="9">
        <f t="shared" si="9"/>
        <v>795.5271565495208</v>
      </c>
    </row>
    <row r="623" spans="1:4" ht="14.25">
      <c r="A623" s="7" t="s">
        <v>8</v>
      </c>
      <c r="B623" s="7">
        <v>131</v>
      </c>
      <c r="C623" s="11">
        <v>131</v>
      </c>
      <c r="D623" s="9">
        <f t="shared" si="9"/>
        <v>0</v>
      </c>
    </row>
    <row r="624" spans="1:4" ht="14.25">
      <c r="A624" s="1" t="s">
        <v>10</v>
      </c>
      <c r="B624" s="1"/>
      <c r="C624" s="1"/>
      <c r="D624" s="20" t="e">
        <f t="shared" si="9"/>
        <v>#DIV/0!</v>
      </c>
    </row>
    <row r="625" spans="1:4" ht="14.25">
      <c r="A625" s="7" t="s">
        <v>12</v>
      </c>
      <c r="B625" s="7"/>
      <c r="C625" s="7"/>
      <c r="D625" s="9" t="e">
        <f t="shared" si="9"/>
        <v>#DIV/0!</v>
      </c>
    </row>
    <row r="626" spans="1:4" ht="14.25">
      <c r="A626" s="7" t="s">
        <v>423</v>
      </c>
      <c r="B626" s="7">
        <v>169</v>
      </c>
      <c r="C626" s="11">
        <v>631</v>
      </c>
      <c r="D626" s="9">
        <f t="shared" si="9"/>
        <v>273.37278106508876</v>
      </c>
    </row>
    <row r="627" spans="1:4" ht="14.25">
      <c r="A627" s="7" t="s">
        <v>425</v>
      </c>
      <c r="B627" s="7">
        <v>8</v>
      </c>
      <c r="C627" s="11">
        <v>495</v>
      </c>
      <c r="D627" s="9">
        <f t="shared" si="9"/>
        <v>6087.5</v>
      </c>
    </row>
    <row r="628" spans="1:4" ht="14.25">
      <c r="A628" s="7" t="s">
        <v>427</v>
      </c>
      <c r="B628" s="7"/>
      <c r="C628" s="11"/>
      <c r="D628" s="9" t="e">
        <f t="shared" si="9"/>
        <v>#DIV/0!</v>
      </c>
    </row>
    <row r="629" spans="1:4" ht="14.25">
      <c r="A629" s="7" t="s">
        <v>429</v>
      </c>
      <c r="B629" s="7">
        <v>5</v>
      </c>
      <c r="C629" s="11">
        <v>1546</v>
      </c>
      <c r="D629" s="9">
        <f t="shared" si="9"/>
        <v>30820</v>
      </c>
    </row>
    <row r="630" spans="1:4" ht="14.25">
      <c r="A630" s="7" t="s">
        <v>431</v>
      </c>
      <c r="B630" s="7">
        <f>SUM(B631:B634)</f>
        <v>50</v>
      </c>
      <c r="C630" s="7">
        <f>SUM(C631:C634)</f>
        <v>50</v>
      </c>
      <c r="D630" s="9">
        <f t="shared" si="9"/>
        <v>0</v>
      </c>
    </row>
    <row r="631" spans="1:4" ht="14.25">
      <c r="A631" s="7" t="s">
        <v>433</v>
      </c>
      <c r="B631" s="7"/>
      <c r="C631" s="7"/>
      <c r="D631" s="9" t="e">
        <f t="shared" si="9"/>
        <v>#DIV/0!</v>
      </c>
    </row>
    <row r="632" spans="1:4" ht="14.25">
      <c r="A632" s="7" t="s">
        <v>435</v>
      </c>
      <c r="B632" s="7">
        <v>50</v>
      </c>
      <c r="C632" s="7">
        <v>50</v>
      </c>
      <c r="D632" s="9">
        <f t="shared" si="9"/>
        <v>0</v>
      </c>
    </row>
    <row r="633" spans="1:4" ht="14.25">
      <c r="A633" s="7" t="s">
        <v>437</v>
      </c>
      <c r="B633" s="7"/>
      <c r="C633" s="7"/>
      <c r="D633" s="9" t="e">
        <f t="shared" si="9"/>
        <v>#DIV/0!</v>
      </c>
    </row>
    <row r="634" spans="1:4" ht="14.25">
      <c r="A634" s="7" t="s">
        <v>439</v>
      </c>
      <c r="B634" s="7"/>
      <c r="C634" s="7"/>
      <c r="D634" s="9" t="e">
        <f t="shared" si="9"/>
        <v>#DIV/0!</v>
      </c>
    </row>
    <row r="635" spans="1:4" ht="14.25">
      <c r="A635" s="7" t="s">
        <v>441</v>
      </c>
      <c r="B635" s="7">
        <f>SUM(B636:B639)</f>
        <v>28</v>
      </c>
      <c r="C635" s="7">
        <f>SUM(C636:C639)</f>
        <v>31</v>
      </c>
      <c r="D635" s="9">
        <f t="shared" si="9"/>
        <v>10.71428571428572</v>
      </c>
    </row>
    <row r="636" spans="1:4" ht="14.25">
      <c r="A636" s="7" t="s">
        <v>8</v>
      </c>
      <c r="B636" s="7">
        <v>28</v>
      </c>
      <c r="C636" s="7">
        <v>31</v>
      </c>
      <c r="D636" s="9">
        <f t="shared" si="9"/>
        <v>10.71428571428572</v>
      </c>
    </row>
    <row r="637" spans="1:4" ht="14.25">
      <c r="A637" s="7" t="s">
        <v>10</v>
      </c>
      <c r="B637" s="7"/>
      <c r="C637" s="7"/>
      <c r="D637" s="9" t="e">
        <f t="shared" si="9"/>
        <v>#DIV/0!</v>
      </c>
    </row>
    <row r="638" spans="1:4" ht="14.25">
      <c r="A638" s="7" t="s">
        <v>12</v>
      </c>
      <c r="B638" s="7"/>
      <c r="C638" s="7"/>
      <c r="D638" s="9" t="e">
        <f t="shared" si="9"/>
        <v>#DIV/0!</v>
      </c>
    </row>
    <row r="639" spans="1:4" ht="14.25">
      <c r="A639" s="7" t="s">
        <v>446</v>
      </c>
      <c r="B639" s="7"/>
      <c r="C639" s="7"/>
      <c r="D639" s="9" t="e">
        <f t="shared" si="9"/>
        <v>#DIV/0!</v>
      </c>
    </row>
    <row r="640" spans="1:4" ht="14.25">
      <c r="A640" s="7" t="s">
        <v>1054</v>
      </c>
      <c r="B640" s="7">
        <f>SUM(B641:B642)</f>
        <v>700</v>
      </c>
      <c r="C640" s="7">
        <f>SUM(C641:C642)</f>
        <v>700</v>
      </c>
      <c r="D640" s="9">
        <f t="shared" si="9"/>
        <v>0</v>
      </c>
    </row>
    <row r="641" spans="1:4" ht="14.25">
      <c r="A641" s="7" t="s">
        <v>1055</v>
      </c>
      <c r="B641" s="7">
        <v>700</v>
      </c>
      <c r="C641" s="11">
        <v>700</v>
      </c>
      <c r="D641" s="9">
        <f t="shared" si="9"/>
        <v>0</v>
      </c>
    </row>
    <row r="642" spans="1:4" ht="14.25">
      <c r="A642" s="7" t="s">
        <v>452</v>
      </c>
      <c r="B642" s="7"/>
      <c r="C642" s="7"/>
      <c r="D642" s="9" t="e">
        <f t="shared" si="9"/>
        <v>#DIV/0!</v>
      </c>
    </row>
    <row r="643" spans="1:4" ht="14.25">
      <c r="A643" s="7" t="s">
        <v>1056</v>
      </c>
      <c r="B643" s="7">
        <f>SUM(B644:B645)</f>
        <v>587</v>
      </c>
      <c r="C643" s="7">
        <f>SUM(C644:C645)</f>
        <v>347</v>
      </c>
      <c r="D643" s="9">
        <f t="shared" si="9"/>
        <v>-40.88586030664395</v>
      </c>
    </row>
    <row r="644" spans="1:4" ht="14.25">
      <c r="A644" s="7" t="s">
        <v>1057</v>
      </c>
      <c r="B644" s="7">
        <v>200</v>
      </c>
      <c r="C644" s="7"/>
      <c r="D644" s="9">
        <f t="shared" si="9"/>
        <v>-100</v>
      </c>
    </row>
    <row r="645" spans="1:4" ht="14.25">
      <c r="A645" s="7" t="s">
        <v>1058</v>
      </c>
      <c r="B645" s="7">
        <v>387</v>
      </c>
      <c r="C645" s="11">
        <v>347</v>
      </c>
      <c r="D645" s="9">
        <f t="shared" si="9"/>
        <v>-10.335917312661502</v>
      </c>
    </row>
    <row r="646" spans="1:4" ht="14.25">
      <c r="A646" s="7" t="s">
        <v>1059</v>
      </c>
      <c r="B646" s="7">
        <f>SUM(B647:B648)</f>
        <v>0</v>
      </c>
      <c r="C646" s="7">
        <f>SUM(C647:C648)</f>
        <v>0</v>
      </c>
      <c r="D646" s="9" t="e">
        <f t="shared" si="9"/>
        <v>#DIV/0!</v>
      </c>
    </row>
    <row r="647" spans="1:4" ht="14.25">
      <c r="A647" s="7" t="s">
        <v>1060</v>
      </c>
      <c r="B647" s="7"/>
      <c r="C647" s="7"/>
      <c r="D647" s="9" t="e">
        <f t="shared" si="9"/>
        <v>#DIV/0!</v>
      </c>
    </row>
    <row r="648" spans="1:4" ht="14.25">
      <c r="A648" s="7" t="s">
        <v>1061</v>
      </c>
      <c r="B648" s="7"/>
      <c r="C648" s="7"/>
      <c r="D648" s="9" t="e">
        <f t="shared" si="9"/>
        <v>#DIV/0!</v>
      </c>
    </row>
    <row r="649" spans="1:4" ht="14.25">
      <c r="A649" s="7" t="s">
        <v>466</v>
      </c>
      <c r="B649" s="7">
        <f>SUM(B650:B651)</f>
        <v>300</v>
      </c>
      <c r="C649" s="7">
        <f>SUM(C650:C651)</f>
        <v>50</v>
      </c>
      <c r="D649" s="9">
        <f t="shared" si="9"/>
        <v>-83.33333333333334</v>
      </c>
    </row>
    <row r="650" spans="1:4" ht="14.25">
      <c r="A650" s="7" t="s">
        <v>467</v>
      </c>
      <c r="B650" s="7">
        <v>300</v>
      </c>
      <c r="C650" s="7">
        <v>50</v>
      </c>
      <c r="D650" s="9">
        <f t="shared" si="9"/>
        <v>-83.33333333333334</v>
      </c>
    </row>
    <row r="651" spans="1:4" ht="14.25">
      <c r="A651" s="1" t="s">
        <v>468</v>
      </c>
      <c r="B651" s="1"/>
      <c r="C651" s="1"/>
      <c r="D651" s="20" t="e">
        <f t="shared" si="9"/>
        <v>#DIV/0!</v>
      </c>
    </row>
    <row r="652" spans="1:4" ht="14.25">
      <c r="A652" s="7" t="s">
        <v>1062</v>
      </c>
      <c r="B652" s="7">
        <f>SUM(B653:B654)</f>
        <v>0</v>
      </c>
      <c r="C652" s="7">
        <f>SUM(C653:C654)</f>
        <v>0</v>
      </c>
      <c r="D652" s="9" t="e">
        <f t="shared" si="9"/>
        <v>#DIV/0!</v>
      </c>
    </row>
    <row r="653" spans="1:4" ht="14.25">
      <c r="A653" s="7" t="s">
        <v>1063</v>
      </c>
      <c r="B653" s="7"/>
      <c r="C653" s="7"/>
      <c r="D653" s="9" t="e">
        <f t="shared" si="9"/>
        <v>#DIV/0!</v>
      </c>
    </row>
    <row r="654" spans="1:4" ht="14.25">
      <c r="A654" s="7" t="s">
        <v>1064</v>
      </c>
      <c r="B654" s="7"/>
      <c r="C654" s="7"/>
      <c r="D654" s="9" t="e">
        <f t="shared" si="9"/>
        <v>#DIV/0!</v>
      </c>
    </row>
    <row r="655" spans="1:4" ht="14.25">
      <c r="A655" s="7" t="s">
        <v>475</v>
      </c>
      <c r="B655" s="7">
        <f>SUM(B656)</f>
        <v>3416</v>
      </c>
      <c r="C655" s="7">
        <f>SUM(C656)</f>
        <v>3483</v>
      </c>
      <c r="D655" s="9">
        <f t="shared" si="9"/>
        <v>1.9613583138173407</v>
      </c>
    </row>
    <row r="656" spans="1:4" ht="14.25">
      <c r="A656" s="7" t="s">
        <v>1065</v>
      </c>
      <c r="B656" s="7">
        <v>3416</v>
      </c>
      <c r="C656" s="7">
        <v>3483</v>
      </c>
      <c r="D656" s="9">
        <f t="shared" si="9"/>
        <v>1.9613583138173407</v>
      </c>
    </row>
    <row r="657" spans="1:4" ht="14.25">
      <c r="A657" s="18" t="s">
        <v>1066</v>
      </c>
      <c r="B657" s="18">
        <f>B658+B663+B676+B680+B692+B702+B705+B709+B719</f>
        <v>20707</v>
      </c>
      <c r="C657" s="18">
        <f>C658+C663+C676+C680+C692+C702+C705+C709+C719</f>
        <v>19968</v>
      </c>
      <c r="D657" s="19">
        <f t="shared" si="9"/>
        <v>-3.5688414545805736</v>
      </c>
    </row>
    <row r="658" spans="1:4" ht="14.25">
      <c r="A658" s="7" t="s">
        <v>1067</v>
      </c>
      <c r="B658" s="7">
        <f>SUM(B659:B662)</f>
        <v>388</v>
      </c>
      <c r="C658" s="7">
        <f>SUM(C659:C662)</f>
        <v>463</v>
      </c>
      <c r="D658" s="9">
        <f t="shared" si="9"/>
        <v>19.329896907216494</v>
      </c>
    </row>
    <row r="659" spans="1:4" ht="14.25">
      <c r="A659" s="7" t="s">
        <v>8</v>
      </c>
      <c r="B659" s="7">
        <v>241</v>
      </c>
      <c r="C659" s="7">
        <v>261</v>
      </c>
      <c r="D659" s="9">
        <f t="shared" si="9"/>
        <v>8.298755186721984</v>
      </c>
    </row>
    <row r="660" spans="1:4" ht="14.25">
      <c r="A660" s="7" t="s">
        <v>10</v>
      </c>
      <c r="B660" s="7">
        <v>147</v>
      </c>
      <c r="C660" s="7">
        <v>179</v>
      </c>
      <c r="D660" s="9">
        <f t="shared" si="9"/>
        <v>21.7687074829932</v>
      </c>
    </row>
    <row r="661" spans="1:4" ht="14.25">
      <c r="A661" s="7" t="s">
        <v>12</v>
      </c>
      <c r="B661" s="7"/>
      <c r="C661" s="7"/>
      <c r="D661" s="9" t="e">
        <f t="shared" si="9"/>
        <v>#DIV/0!</v>
      </c>
    </row>
    <row r="662" spans="1:4" ht="14.25">
      <c r="A662" s="7" t="s">
        <v>1068</v>
      </c>
      <c r="B662" s="7"/>
      <c r="C662" s="7">
        <v>23</v>
      </c>
      <c r="D662" s="9" t="e">
        <f t="shared" si="9"/>
        <v>#DIV/0!</v>
      </c>
    </row>
    <row r="663" spans="1:4" ht="14.25">
      <c r="A663" s="7" t="s">
        <v>488</v>
      </c>
      <c r="B663" s="7">
        <f>SUM(B664:B675)</f>
        <v>2868</v>
      </c>
      <c r="C663" s="7">
        <f>SUM(C664:C675)</f>
        <v>2892</v>
      </c>
      <c r="D663" s="9">
        <f t="shared" si="9"/>
        <v>0.8368200836819994</v>
      </c>
    </row>
    <row r="664" spans="1:4" ht="14.25">
      <c r="A664" s="7" t="s">
        <v>490</v>
      </c>
      <c r="B664" s="7">
        <v>2100</v>
      </c>
      <c r="C664" s="11">
        <v>2270</v>
      </c>
      <c r="D664" s="9">
        <f t="shared" si="9"/>
        <v>8.095238095238088</v>
      </c>
    </row>
    <row r="665" spans="1:4" ht="14.25">
      <c r="A665" s="7" t="s">
        <v>492</v>
      </c>
      <c r="B665" s="7">
        <v>326</v>
      </c>
      <c r="C665" s="11">
        <v>311</v>
      </c>
      <c r="D665" s="9">
        <f t="shared" si="9"/>
        <v>-4.601226993865026</v>
      </c>
    </row>
    <row r="666" spans="1:4" ht="14.25">
      <c r="A666" s="7" t="s">
        <v>494</v>
      </c>
      <c r="B666" s="7"/>
      <c r="C666" s="11"/>
      <c r="D666" s="9" t="e">
        <f t="shared" si="9"/>
        <v>#DIV/0!</v>
      </c>
    </row>
    <row r="667" spans="1:4" ht="14.25">
      <c r="A667" s="7" t="s">
        <v>496</v>
      </c>
      <c r="B667" s="7"/>
      <c r="C667" s="11"/>
      <c r="D667" s="9" t="e">
        <f t="shared" si="9"/>
        <v>#DIV/0!</v>
      </c>
    </row>
    <row r="668" spans="1:4" ht="14.25">
      <c r="A668" s="7" t="s">
        <v>498</v>
      </c>
      <c r="B668" s="7"/>
      <c r="C668" s="11"/>
      <c r="D668" s="9" t="e">
        <f t="shared" si="9"/>
        <v>#DIV/0!</v>
      </c>
    </row>
    <row r="669" spans="1:4" ht="14.25">
      <c r="A669" s="7" t="s">
        <v>500</v>
      </c>
      <c r="B669" s="7"/>
      <c r="C669" s="11"/>
      <c r="D669" s="9" t="e">
        <f t="shared" si="9"/>
        <v>#DIV/0!</v>
      </c>
    </row>
    <row r="670" spans="1:4" ht="14.25">
      <c r="A670" s="7" t="s">
        <v>502</v>
      </c>
      <c r="B670" s="7"/>
      <c r="C670" s="11"/>
      <c r="D670" s="9" t="e">
        <f t="shared" si="9"/>
        <v>#DIV/0!</v>
      </c>
    </row>
    <row r="671" spans="1:4" ht="14.25">
      <c r="A671" s="7" t="s">
        <v>504</v>
      </c>
      <c r="B671" s="7">
        <v>154</v>
      </c>
      <c r="C671" s="11">
        <v>51</v>
      </c>
      <c r="D671" s="9">
        <f t="shared" si="9"/>
        <v>-66.88311688311688</v>
      </c>
    </row>
    <row r="672" spans="1:4" ht="14.25">
      <c r="A672" s="7" t="s">
        <v>506</v>
      </c>
      <c r="B672" s="7"/>
      <c r="C672" s="11"/>
      <c r="D672" s="9" t="e">
        <f aca="true" t="shared" si="10" ref="D672:D735">(C672/B672-1)*100</f>
        <v>#DIV/0!</v>
      </c>
    </row>
    <row r="673" spans="1:4" ht="14.25">
      <c r="A673" s="7" t="s">
        <v>508</v>
      </c>
      <c r="B673" s="7"/>
      <c r="C673" s="11"/>
      <c r="D673" s="9" t="e">
        <f t="shared" si="10"/>
        <v>#DIV/0!</v>
      </c>
    </row>
    <row r="674" spans="1:4" ht="14.25">
      <c r="A674" s="7" t="s">
        <v>510</v>
      </c>
      <c r="B674" s="7"/>
      <c r="C674" s="11"/>
      <c r="D674" s="9" t="e">
        <f t="shared" si="10"/>
        <v>#DIV/0!</v>
      </c>
    </row>
    <row r="675" spans="1:4" ht="14.25">
      <c r="A675" s="7" t="s">
        <v>512</v>
      </c>
      <c r="B675" s="7">
        <v>288</v>
      </c>
      <c r="C675" s="11">
        <v>260</v>
      </c>
      <c r="D675" s="9">
        <f t="shared" si="10"/>
        <v>-9.722222222222221</v>
      </c>
    </row>
    <row r="676" spans="1:4" ht="14.25">
      <c r="A676" s="7" t="s">
        <v>514</v>
      </c>
      <c r="B676" s="7">
        <f>SUM(B677:B679)</f>
        <v>0</v>
      </c>
      <c r="C676" s="7">
        <f>SUM(C677:C679)</f>
        <v>0</v>
      </c>
      <c r="D676" s="9" t="e">
        <f t="shared" si="10"/>
        <v>#DIV/0!</v>
      </c>
    </row>
    <row r="677" spans="1:4" ht="14.25">
      <c r="A677" s="7" t="s">
        <v>516</v>
      </c>
      <c r="B677" s="7"/>
      <c r="C677" s="7"/>
      <c r="D677" s="9" t="e">
        <f t="shared" si="10"/>
        <v>#DIV/0!</v>
      </c>
    </row>
    <row r="678" spans="1:4" ht="14.25">
      <c r="A678" s="1" t="s">
        <v>518</v>
      </c>
      <c r="B678" s="1"/>
      <c r="C678" s="1"/>
      <c r="D678" s="20" t="e">
        <f t="shared" si="10"/>
        <v>#DIV/0!</v>
      </c>
    </row>
    <row r="679" spans="1:4" ht="14.25">
      <c r="A679" s="7" t="s">
        <v>470</v>
      </c>
      <c r="B679" s="7"/>
      <c r="C679" s="7"/>
      <c r="D679" s="9" t="e">
        <f t="shared" si="10"/>
        <v>#DIV/0!</v>
      </c>
    </row>
    <row r="680" spans="1:4" ht="14.25">
      <c r="A680" s="7" t="s">
        <v>472</v>
      </c>
      <c r="B680" s="7">
        <f>SUM(B681:B691)</f>
        <v>2875</v>
      </c>
      <c r="C680" s="7">
        <f>SUM(C681:C691)</f>
        <v>2993</v>
      </c>
      <c r="D680" s="9">
        <f t="shared" si="10"/>
        <v>4.1043478260869515</v>
      </c>
    </row>
    <row r="681" spans="1:4" ht="14.25">
      <c r="A681" s="7" t="s">
        <v>474</v>
      </c>
      <c r="B681" s="7">
        <v>1747</v>
      </c>
      <c r="C681" s="11">
        <v>1881</v>
      </c>
      <c r="D681" s="9">
        <f t="shared" si="10"/>
        <v>7.670291929021178</v>
      </c>
    </row>
    <row r="682" spans="1:4" ht="14.25">
      <c r="A682" s="7" t="s">
        <v>476</v>
      </c>
      <c r="B682" s="7">
        <v>268</v>
      </c>
      <c r="C682" s="11">
        <v>262</v>
      </c>
      <c r="D682" s="9">
        <f t="shared" si="10"/>
        <v>-2.238805970149249</v>
      </c>
    </row>
    <row r="683" spans="1:4" ht="14.25">
      <c r="A683" s="7" t="s">
        <v>478</v>
      </c>
      <c r="B683" s="7">
        <v>311</v>
      </c>
      <c r="C683" s="11">
        <v>332</v>
      </c>
      <c r="D683" s="9">
        <f t="shared" si="10"/>
        <v>6.7524115755627</v>
      </c>
    </row>
    <row r="684" spans="1:4" ht="14.25">
      <c r="A684" s="7" t="s">
        <v>480</v>
      </c>
      <c r="B684" s="7"/>
      <c r="C684" s="11"/>
      <c r="D684" s="9" t="e">
        <f t="shared" si="10"/>
        <v>#DIV/0!</v>
      </c>
    </row>
    <row r="685" spans="1:4" ht="14.25">
      <c r="A685" s="7" t="s">
        <v>482</v>
      </c>
      <c r="B685" s="7">
        <v>237</v>
      </c>
      <c r="C685" s="11">
        <v>157</v>
      </c>
      <c r="D685" s="9">
        <f t="shared" si="10"/>
        <v>-33.755274261603375</v>
      </c>
    </row>
    <row r="686" spans="1:4" ht="14.25">
      <c r="A686" s="7" t="s">
        <v>483</v>
      </c>
      <c r="B686" s="7">
        <v>37</v>
      </c>
      <c r="C686" s="11">
        <v>37</v>
      </c>
      <c r="D686" s="9">
        <f t="shared" si="10"/>
        <v>0</v>
      </c>
    </row>
    <row r="687" spans="1:4" ht="14.25">
      <c r="A687" s="7" t="s">
        <v>484</v>
      </c>
      <c r="B687" s="7"/>
      <c r="C687" s="11"/>
      <c r="D687" s="9" t="e">
        <f t="shared" si="10"/>
        <v>#DIV/0!</v>
      </c>
    </row>
    <row r="688" spans="1:4" ht="14.25">
      <c r="A688" s="7" t="s">
        <v>485</v>
      </c>
      <c r="B688" s="7">
        <v>184</v>
      </c>
      <c r="C688" s="11">
        <v>184</v>
      </c>
      <c r="D688" s="9">
        <f t="shared" si="10"/>
        <v>0</v>
      </c>
    </row>
    <row r="689" spans="1:4" ht="14.25">
      <c r="A689" s="7" t="s">
        <v>487</v>
      </c>
      <c r="B689" s="7">
        <v>50</v>
      </c>
      <c r="C689" s="11">
        <v>50</v>
      </c>
      <c r="D689" s="9">
        <f t="shared" si="10"/>
        <v>0</v>
      </c>
    </row>
    <row r="690" spans="1:4" ht="14.25">
      <c r="A690" s="7" t="s">
        <v>489</v>
      </c>
      <c r="B690" s="7"/>
      <c r="C690" s="7"/>
      <c r="D690" s="9" t="e">
        <f t="shared" si="10"/>
        <v>#DIV/0!</v>
      </c>
    </row>
    <row r="691" spans="1:4" ht="14.25">
      <c r="A691" s="7" t="s">
        <v>491</v>
      </c>
      <c r="B691" s="7">
        <v>41</v>
      </c>
      <c r="C691" s="7">
        <v>90</v>
      </c>
      <c r="D691" s="9">
        <f t="shared" si="10"/>
        <v>119.51219512195124</v>
      </c>
    </row>
    <row r="692" spans="1:4" ht="14.25">
      <c r="A692" s="7" t="s">
        <v>493</v>
      </c>
      <c r="B692" s="7">
        <f>SUM(B693:B701)</f>
        <v>9901</v>
      </c>
      <c r="C692" s="7">
        <f>SUM(C693:C701)</f>
        <v>11171</v>
      </c>
      <c r="D692" s="9">
        <f t="shared" si="10"/>
        <v>12.826987173012828</v>
      </c>
    </row>
    <row r="693" spans="1:4" ht="14.25">
      <c r="A693" s="7" t="s">
        <v>495</v>
      </c>
      <c r="B693" s="7">
        <v>4852</v>
      </c>
      <c r="C693" s="7">
        <v>5581</v>
      </c>
      <c r="D693" s="9">
        <f t="shared" si="10"/>
        <v>15.02473206924979</v>
      </c>
    </row>
    <row r="694" spans="1:4" ht="14.25">
      <c r="A694" s="7" t="s">
        <v>497</v>
      </c>
      <c r="B694" s="7">
        <v>3133</v>
      </c>
      <c r="C694" s="7">
        <v>3496</v>
      </c>
      <c r="D694" s="9">
        <f t="shared" si="10"/>
        <v>11.586338972231092</v>
      </c>
    </row>
    <row r="695" spans="1:4" ht="14.25">
      <c r="A695" s="7" t="s">
        <v>499</v>
      </c>
      <c r="B695" s="7"/>
      <c r="C695" s="7"/>
      <c r="D695" s="9" t="e">
        <f t="shared" si="10"/>
        <v>#DIV/0!</v>
      </c>
    </row>
    <row r="696" spans="1:4" ht="14.25">
      <c r="A696" s="7" t="s">
        <v>501</v>
      </c>
      <c r="B696" s="7"/>
      <c r="C696" s="7"/>
      <c r="D696" s="9" t="e">
        <f t="shared" si="10"/>
        <v>#DIV/0!</v>
      </c>
    </row>
    <row r="697" spans="1:4" ht="14.25">
      <c r="A697" s="7" t="s">
        <v>503</v>
      </c>
      <c r="B697" s="7"/>
      <c r="C697" s="7"/>
      <c r="D697" s="9" t="e">
        <f t="shared" si="10"/>
        <v>#DIV/0!</v>
      </c>
    </row>
    <row r="698" spans="1:4" ht="14.25">
      <c r="A698" s="7" t="s">
        <v>505</v>
      </c>
      <c r="B698" s="7"/>
      <c r="C698" s="7"/>
      <c r="D698" s="9" t="e">
        <f t="shared" si="10"/>
        <v>#DIV/0!</v>
      </c>
    </row>
    <row r="699" spans="1:4" ht="14.25">
      <c r="A699" s="7" t="s">
        <v>1069</v>
      </c>
      <c r="B699" s="7">
        <v>137</v>
      </c>
      <c r="C699" s="7">
        <v>228</v>
      </c>
      <c r="D699" s="9">
        <f t="shared" si="10"/>
        <v>66.42335766423358</v>
      </c>
    </row>
    <row r="700" spans="1:4" ht="14.25">
      <c r="A700" s="7" t="s">
        <v>1070</v>
      </c>
      <c r="B700" s="7"/>
      <c r="C700" s="7"/>
      <c r="D700" s="9" t="e">
        <f t="shared" si="10"/>
        <v>#DIV/0!</v>
      </c>
    </row>
    <row r="701" spans="1:4" ht="14.25">
      <c r="A701" s="7" t="s">
        <v>511</v>
      </c>
      <c r="B701" s="7">
        <v>1779</v>
      </c>
      <c r="C701" s="7">
        <v>1866</v>
      </c>
      <c r="D701" s="9">
        <f t="shared" si="10"/>
        <v>4.890387858347389</v>
      </c>
    </row>
    <row r="702" spans="1:4" ht="14.25">
      <c r="A702" s="7" t="s">
        <v>513</v>
      </c>
      <c r="B702" s="7">
        <f>SUM(B703:B704)</f>
        <v>5</v>
      </c>
      <c r="C702" s="7">
        <f>SUM(C703:C704)</f>
        <v>0</v>
      </c>
      <c r="D702" s="9">
        <f t="shared" si="10"/>
        <v>-100</v>
      </c>
    </row>
    <row r="703" spans="1:4" ht="14.25">
      <c r="A703" s="7" t="s">
        <v>515</v>
      </c>
      <c r="B703" s="7"/>
      <c r="C703" s="7"/>
      <c r="D703" s="9" t="e">
        <f t="shared" si="10"/>
        <v>#DIV/0!</v>
      </c>
    </row>
    <row r="704" spans="1:4" ht="14.25">
      <c r="A704" s="7" t="s">
        <v>517</v>
      </c>
      <c r="B704" s="7">
        <v>5</v>
      </c>
      <c r="C704" s="7"/>
      <c r="D704" s="9">
        <f t="shared" si="10"/>
        <v>-100</v>
      </c>
    </row>
    <row r="705" spans="1:4" ht="14.25">
      <c r="A705" s="1" t="s">
        <v>1071</v>
      </c>
      <c r="B705" s="1">
        <f>SUM(B706:B708)</f>
        <v>1499</v>
      </c>
      <c r="C705" s="1">
        <f>SUM(C706:C708)</f>
        <v>1514</v>
      </c>
      <c r="D705" s="20">
        <f t="shared" si="10"/>
        <v>1.000667111407605</v>
      </c>
    </row>
    <row r="706" spans="1:4" ht="14.25">
      <c r="A706" s="7" t="s">
        <v>1072</v>
      </c>
      <c r="B706" s="7">
        <v>1273</v>
      </c>
      <c r="C706" s="7">
        <v>1466</v>
      </c>
      <c r="D706" s="9">
        <f t="shared" si="10"/>
        <v>15.161036920659864</v>
      </c>
    </row>
    <row r="707" spans="1:4" ht="14.25">
      <c r="A707" s="7" t="s">
        <v>1073</v>
      </c>
      <c r="B707" s="7">
        <v>86</v>
      </c>
      <c r="C707" s="7"/>
      <c r="D707" s="9">
        <f t="shared" si="10"/>
        <v>-100</v>
      </c>
    </row>
    <row r="708" spans="1:4" ht="14.25">
      <c r="A708" s="7" t="s">
        <v>1074</v>
      </c>
      <c r="B708" s="7">
        <v>140</v>
      </c>
      <c r="C708" s="7">
        <v>48</v>
      </c>
      <c r="D708" s="9">
        <f t="shared" si="10"/>
        <v>-65.71428571428571</v>
      </c>
    </row>
    <row r="709" spans="1:4" ht="14.25">
      <c r="A709" s="7" t="s">
        <v>526</v>
      </c>
      <c r="B709" s="7">
        <f>SUM(B710:B718)</f>
        <v>249</v>
      </c>
      <c r="C709" s="7">
        <f>SUM(C710:C718)</f>
        <v>804</v>
      </c>
      <c r="D709" s="9">
        <f t="shared" si="10"/>
        <v>222.89156626506025</v>
      </c>
    </row>
    <row r="710" spans="1:4" ht="14.25">
      <c r="A710" s="7" t="s">
        <v>8</v>
      </c>
      <c r="B710" s="7"/>
      <c r="C710" s="7">
        <v>355</v>
      </c>
      <c r="D710" s="9" t="e">
        <f t="shared" si="10"/>
        <v>#DIV/0!</v>
      </c>
    </row>
    <row r="711" spans="1:4" ht="14.25">
      <c r="A711" s="7" t="s">
        <v>10</v>
      </c>
      <c r="B711" s="7">
        <v>30</v>
      </c>
      <c r="C711" s="7">
        <v>50</v>
      </c>
      <c r="D711" s="9">
        <f t="shared" si="10"/>
        <v>66.66666666666667</v>
      </c>
    </row>
    <row r="712" spans="1:4" ht="14.25">
      <c r="A712" s="7" t="s">
        <v>12</v>
      </c>
      <c r="B712" s="7"/>
      <c r="C712" s="7"/>
      <c r="D712" s="9" t="e">
        <f t="shared" si="10"/>
        <v>#DIV/0!</v>
      </c>
    </row>
    <row r="713" spans="1:4" ht="14.25">
      <c r="A713" s="7" t="s">
        <v>531</v>
      </c>
      <c r="B713" s="7"/>
      <c r="C713" s="7"/>
      <c r="D713" s="9" t="e">
        <f t="shared" si="10"/>
        <v>#DIV/0!</v>
      </c>
    </row>
    <row r="714" spans="1:4" ht="14.25">
      <c r="A714" s="7" t="s">
        <v>533</v>
      </c>
      <c r="B714" s="7"/>
      <c r="C714" s="7">
        <v>20</v>
      </c>
      <c r="D714" s="9" t="e">
        <f t="shared" si="10"/>
        <v>#DIV/0!</v>
      </c>
    </row>
    <row r="715" spans="1:4" ht="14.25">
      <c r="A715" s="7" t="s">
        <v>535</v>
      </c>
      <c r="B715" s="7"/>
      <c r="C715" s="7"/>
      <c r="D715" s="9" t="e">
        <f t="shared" si="10"/>
        <v>#DIV/0!</v>
      </c>
    </row>
    <row r="716" spans="1:4" ht="14.25">
      <c r="A716" s="7" t="s">
        <v>537</v>
      </c>
      <c r="B716" s="7">
        <v>200</v>
      </c>
      <c r="C716" s="7">
        <v>130</v>
      </c>
      <c r="D716" s="9">
        <f t="shared" si="10"/>
        <v>-35</v>
      </c>
    </row>
    <row r="717" spans="1:4" ht="14.25">
      <c r="A717" s="7" t="s">
        <v>15</v>
      </c>
      <c r="B717" s="7">
        <v>19</v>
      </c>
      <c r="C717" s="7">
        <v>229</v>
      </c>
      <c r="D717" s="9">
        <f t="shared" si="10"/>
        <v>1105.2631578947369</v>
      </c>
    </row>
    <row r="718" spans="1:4" ht="14.25">
      <c r="A718" s="7" t="s">
        <v>540</v>
      </c>
      <c r="B718" s="7"/>
      <c r="C718" s="7">
        <v>20</v>
      </c>
      <c r="D718" s="9" t="e">
        <f t="shared" si="10"/>
        <v>#DIV/0!</v>
      </c>
    </row>
    <row r="719" spans="1:4" ht="14.25">
      <c r="A719" s="7" t="s">
        <v>1075</v>
      </c>
      <c r="B719" s="7">
        <f>SUM(B720)</f>
        <v>2922</v>
      </c>
      <c r="C719" s="7">
        <f>SUM(C720)</f>
        <v>131</v>
      </c>
      <c r="D719" s="9">
        <f t="shared" si="10"/>
        <v>-95.51676933607118</v>
      </c>
    </row>
    <row r="720" spans="1:4" ht="14.25">
      <c r="A720" s="1" t="s">
        <v>1076</v>
      </c>
      <c r="B720" s="1">
        <v>2922</v>
      </c>
      <c r="C720" s="1">
        <v>131</v>
      </c>
      <c r="D720" s="9">
        <f t="shared" si="10"/>
        <v>-95.51676933607118</v>
      </c>
    </row>
    <row r="721" spans="1:4" ht="14.25">
      <c r="A721" s="7" t="s">
        <v>1077</v>
      </c>
      <c r="B721" s="7">
        <f>B722+B731+B735+B744+B750+B756+B762+B765+B768+B769+B770+B776+B777+B778+B794+B800</f>
        <v>9563</v>
      </c>
      <c r="C721" s="7">
        <f>C722+C731+C735+C744+C750+C756+C762+C765+C768+C769+C770+C776+C777+C778+C794+C800</f>
        <v>9705</v>
      </c>
      <c r="D721" s="9">
        <f t="shared" si="10"/>
        <v>1.4848896789710242</v>
      </c>
    </row>
    <row r="722" spans="1:4" ht="14.25">
      <c r="A722" s="7" t="s">
        <v>548</v>
      </c>
      <c r="B722" s="7">
        <f>SUM(B723:B730)</f>
        <v>268</v>
      </c>
      <c r="C722" s="7">
        <f>SUM(C723:C730)</f>
        <v>349</v>
      </c>
      <c r="D722" s="9">
        <f t="shared" si="10"/>
        <v>30.22388059701493</v>
      </c>
    </row>
    <row r="723" spans="1:4" ht="14.25">
      <c r="A723" s="7" t="s">
        <v>8</v>
      </c>
      <c r="B723" s="7">
        <v>208</v>
      </c>
      <c r="C723" s="7">
        <v>229</v>
      </c>
      <c r="D723" s="9">
        <f t="shared" si="10"/>
        <v>10.096153846153854</v>
      </c>
    </row>
    <row r="724" spans="1:4" ht="14.25">
      <c r="A724" s="7" t="s">
        <v>10</v>
      </c>
      <c r="B724" s="7">
        <v>60</v>
      </c>
      <c r="C724" s="7">
        <v>90</v>
      </c>
      <c r="D724" s="9">
        <f t="shared" si="10"/>
        <v>50</v>
      </c>
    </row>
    <row r="725" spans="1:4" ht="14.25">
      <c r="A725" s="7" t="s">
        <v>12</v>
      </c>
      <c r="B725" s="7"/>
      <c r="C725" s="7"/>
      <c r="D725" s="9" t="e">
        <f t="shared" si="10"/>
        <v>#DIV/0!</v>
      </c>
    </row>
    <row r="726" spans="1:4" ht="14.25">
      <c r="A726" s="7" t="s">
        <v>553</v>
      </c>
      <c r="B726" s="7"/>
      <c r="C726" s="7"/>
      <c r="D726" s="9" t="e">
        <f t="shared" si="10"/>
        <v>#DIV/0!</v>
      </c>
    </row>
    <row r="727" spans="1:4" ht="14.25">
      <c r="A727" s="7" t="s">
        <v>555</v>
      </c>
      <c r="B727" s="7"/>
      <c r="C727" s="7"/>
      <c r="D727" s="9" t="e">
        <f t="shared" si="10"/>
        <v>#DIV/0!</v>
      </c>
    </row>
    <row r="728" spans="1:4" ht="14.25">
      <c r="A728" s="7" t="s">
        <v>557</v>
      </c>
      <c r="B728" s="7"/>
      <c r="C728" s="7"/>
      <c r="D728" s="9" t="e">
        <f t="shared" si="10"/>
        <v>#DIV/0!</v>
      </c>
    </row>
    <row r="729" spans="1:4" ht="14.25">
      <c r="A729" s="7" t="s">
        <v>559</v>
      </c>
      <c r="B729" s="7"/>
      <c r="C729" s="7"/>
      <c r="D729" s="9" t="e">
        <f t="shared" si="10"/>
        <v>#DIV/0!</v>
      </c>
    </row>
    <row r="730" spans="1:4" ht="14.25">
      <c r="A730" s="7" t="s">
        <v>561</v>
      </c>
      <c r="B730" s="7"/>
      <c r="C730" s="7">
        <v>30</v>
      </c>
      <c r="D730" s="9" t="e">
        <f t="shared" si="10"/>
        <v>#DIV/0!</v>
      </c>
    </row>
    <row r="731" spans="1:4" ht="14.25">
      <c r="A731" s="7" t="s">
        <v>563</v>
      </c>
      <c r="B731" s="7">
        <f>SUM(B732:B734)</f>
        <v>88</v>
      </c>
      <c r="C731" s="7">
        <f>SUM(C732:C734)</f>
        <v>100</v>
      </c>
      <c r="D731" s="9">
        <f t="shared" si="10"/>
        <v>13.636363636363647</v>
      </c>
    </row>
    <row r="732" spans="1:4" ht="14.25">
      <c r="A732" s="7" t="s">
        <v>565</v>
      </c>
      <c r="B732" s="7"/>
      <c r="C732" s="7"/>
      <c r="D732" s="9" t="e">
        <f t="shared" si="10"/>
        <v>#DIV/0!</v>
      </c>
    </row>
    <row r="733" spans="1:4" ht="14.25">
      <c r="A733" s="7" t="s">
        <v>521</v>
      </c>
      <c r="B733" s="7"/>
      <c r="C733" s="7"/>
      <c r="D733" s="9" t="e">
        <f t="shared" si="10"/>
        <v>#DIV/0!</v>
      </c>
    </row>
    <row r="734" spans="1:4" ht="14.25">
      <c r="A734" s="7" t="s">
        <v>523</v>
      </c>
      <c r="B734" s="7">
        <v>88</v>
      </c>
      <c r="C734" s="7">
        <v>100</v>
      </c>
      <c r="D734" s="9">
        <f t="shared" si="10"/>
        <v>13.636363636363647</v>
      </c>
    </row>
    <row r="735" spans="1:4" ht="14.25">
      <c r="A735" s="7" t="s">
        <v>525</v>
      </c>
      <c r="B735" s="7">
        <f>SUM(B736:B743)</f>
        <v>8000</v>
      </c>
      <c r="C735" s="7">
        <f>SUM(C736:C743)</f>
        <v>8546</v>
      </c>
      <c r="D735" s="9">
        <f t="shared" si="10"/>
        <v>6.824999999999992</v>
      </c>
    </row>
    <row r="736" spans="1:4" ht="14.25">
      <c r="A736" s="7" t="s">
        <v>527</v>
      </c>
      <c r="B736" s="7"/>
      <c r="C736" s="7">
        <v>1000</v>
      </c>
      <c r="D736" s="9" t="e">
        <f aca="true" t="shared" si="11" ref="D736:D799">(C736/B736-1)*100</f>
        <v>#DIV/0!</v>
      </c>
    </row>
    <row r="737" spans="1:4" ht="14.25">
      <c r="A737" s="7" t="s">
        <v>528</v>
      </c>
      <c r="B737" s="7">
        <v>5500</v>
      </c>
      <c r="C737" s="7">
        <v>6046</v>
      </c>
      <c r="D737" s="9">
        <f t="shared" si="11"/>
        <v>9.927272727272719</v>
      </c>
    </row>
    <row r="738" spans="1:4" ht="14.25">
      <c r="A738" s="7" t="s">
        <v>529</v>
      </c>
      <c r="B738" s="7"/>
      <c r="C738" s="7"/>
      <c r="D738" s="9" t="e">
        <f t="shared" si="11"/>
        <v>#DIV/0!</v>
      </c>
    </row>
    <row r="739" spans="1:4" ht="14.25">
      <c r="A739" s="7" t="s">
        <v>530</v>
      </c>
      <c r="B739" s="7"/>
      <c r="C739" s="7"/>
      <c r="D739" s="9" t="e">
        <f t="shared" si="11"/>
        <v>#DIV/0!</v>
      </c>
    </row>
    <row r="740" spans="1:4" ht="14.25">
      <c r="A740" s="7" t="s">
        <v>532</v>
      </c>
      <c r="B740" s="7"/>
      <c r="C740" s="7"/>
      <c r="D740" s="9" t="e">
        <f t="shared" si="11"/>
        <v>#DIV/0!</v>
      </c>
    </row>
    <row r="741" spans="1:4" ht="14.25">
      <c r="A741" s="7" t="s">
        <v>534</v>
      </c>
      <c r="B741" s="7"/>
      <c r="C741" s="7"/>
      <c r="D741" s="9" t="e">
        <f t="shared" si="11"/>
        <v>#DIV/0!</v>
      </c>
    </row>
    <row r="742" spans="1:4" ht="14.25">
      <c r="A742" s="7" t="s">
        <v>536</v>
      </c>
      <c r="B742" s="7">
        <v>2500</v>
      </c>
      <c r="C742" s="7">
        <v>1500</v>
      </c>
      <c r="D742" s="9">
        <f t="shared" si="11"/>
        <v>-40</v>
      </c>
    </row>
    <row r="743" spans="1:4" ht="14.25">
      <c r="A743" s="7" t="s">
        <v>538</v>
      </c>
      <c r="B743" s="7"/>
      <c r="C743" s="7"/>
      <c r="D743" s="9" t="e">
        <f t="shared" si="11"/>
        <v>#DIV/0!</v>
      </c>
    </row>
    <row r="744" spans="1:4" ht="14.25">
      <c r="A744" s="7" t="s">
        <v>539</v>
      </c>
      <c r="B744" s="7">
        <f>SUM(B745:B749)</f>
        <v>0</v>
      </c>
      <c r="C744" s="7">
        <f>SUM(C745:C749)</f>
        <v>0</v>
      </c>
      <c r="D744" s="9" t="e">
        <f t="shared" si="11"/>
        <v>#DIV/0!</v>
      </c>
    </row>
    <row r="745" spans="1:4" ht="14.25">
      <c r="A745" s="7" t="s">
        <v>541</v>
      </c>
      <c r="B745" s="7"/>
      <c r="C745" s="7"/>
      <c r="D745" s="9" t="e">
        <f t="shared" si="11"/>
        <v>#DIV/0!</v>
      </c>
    </row>
    <row r="746" spans="1:4" ht="14.25">
      <c r="A746" s="7" t="s">
        <v>543</v>
      </c>
      <c r="B746" s="7"/>
      <c r="C746" s="7"/>
      <c r="D746" s="9" t="e">
        <f t="shared" si="11"/>
        <v>#DIV/0!</v>
      </c>
    </row>
    <row r="747" spans="1:4" ht="14.25">
      <c r="A747" s="7" t="s">
        <v>545</v>
      </c>
      <c r="B747" s="7"/>
      <c r="C747" s="7"/>
      <c r="D747" s="9" t="e">
        <f t="shared" si="11"/>
        <v>#DIV/0!</v>
      </c>
    </row>
    <row r="748" spans="1:4" ht="14.25">
      <c r="A748" s="7" t="s">
        <v>547</v>
      </c>
      <c r="B748" s="7"/>
      <c r="C748" s="7"/>
      <c r="D748" s="9" t="e">
        <f t="shared" si="11"/>
        <v>#DIV/0!</v>
      </c>
    </row>
    <row r="749" spans="1:4" ht="14.25">
      <c r="A749" s="7" t="s">
        <v>549</v>
      </c>
      <c r="B749" s="7"/>
      <c r="C749" s="7"/>
      <c r="D749" s="9" t="e">
        <f t="shared" si="11"/>
        <v>#DIV/0!</v>
      </c>
    </row>
    <row r="750" spans="1:4" ht="14.25">
      <c r="A750" s="7" t="s">
        <v>550</v>
      </c>
      <c r="B750" s="7">
        <f>SUM(B751:B755)</f>
        <v>0</v>
      </c>
      <c r="C750" s="7">
        <f>SUM(C751:C755)</f>
        <v>1</v>
      </c>
      <c r="D750" s="9" t="e">
        <f t="shared" si="11"/>
        <v>#DIV/0!</v>
      </c>
    </row>
    <row r="751" spans="1:4" ht="14.25">
      <c r="A751" s="7" t="s">
        <v>551</v>
      </c>
      <c r="B751" s="7"/>
      <c r="C751" s="7"/>
      <c r="D751" s="9" t="e">
        <f t="shared" si="11"/>
        <v>#DIV/0!</v>
      </c>
    </row>
    <row r="752" spans="1:4" ht="14.25">
      <c r="A752" s="7" t="s">
        <v>552</v>
      </c>
      <c r="B752" s="7"/>
      <c r="C752" s="7"/>
      <c r="D752" s="9" t="e">
        <f t="shared" si="11"/>
        <v>#DIV/0!</v>
      </c>
    </row>
    <row r="753" spans="1:4" ht="14.25">
      <c r="A753" s="7" t="s">
        <v>554</v>
      </c>
      <c r="B753" s="7"/>
      <c r="C753" s="7"/>
      <c r="D753" s="9" t="e">
        <f t="shared" si="11"/>
        <v>#DIV/0!</v>
      </c>
    </row>
    <row r="754" spans="1:4" ht="14.25">
      <c r="A754" s="7" t="s">
        <v>556</v>
      </c>
      <c r="B754" s="7"/>
      <c r="C754" s="7"/>
      <c r="D754" s="9" t="e">
        <f t="shared" si="11"/>
        <v>#DIV/0!</v>
      </c>
    </row>
    <row r="755" spans="1:4" ht="14.25">
      <c r="A755" s="7" t="s">
        <v>558</v>
      </c>
      <c r="B755" s="7"/>
      <c r="C755" s="7">
        <v>1</v>
      </c>
      <c r="D755" s="9" t="e">
        <f t="shared" si="11"/>
        <v>#DIV/0!</v>
      </c>
    </row>
    <row r="756" spans="1:4" ht="14.25">
      <c r="A756" s="7" t="s">
        <v>560</v>
      </c>
      <c r="B756" s="7">
        <f>SUM(B757:B761)</f>
        <v>0</v>
      </c>
      <c r="C756" s="7">
        <f>SUM(C757:C761)</f>
        <v>0</v>
      </c>
      <c r="D756" s="9" t="e">
        <f t="shared" si="11"/>
        <v>#DIV/0!</v>
      </c>
    </row>
    <row r="757" spans="1:4" ht="14.25">
      <c r="A757" s="7" t="s">
        <v>562</v>
      </c>
      <c r="B757" s="7"/>
      <c r="C757" s="7"/>
      <c r="D757" s="9" t="e">
        <f t="shared" si="11"/>
        <v>#DIV/0!</v>
      </c>
    </row>
    <row r="758" spans="1:4" ht="14.25">
      <c r="A758" s="7" t="s">
        <v>564</v>
      </c>
      <c r="B758" s="7"/>
      <c r="C758" s="7"/>
      <c r="D758" s="9" t="e">
        <f t="shared" si="11"/>
        <v>#DIV/0!</v>
      </c>
    </row>
    <row r="759" spans="1:4" ht="14.25">
      <c r="A759" s="7" t="s">
        <v>566</v>
      </c>
      <c r="B759" s="7"/>
      <c r="C759" s="7"/>
      <c r="D759" s="9" t="e">
        <f t="shared" si="11"/>
        <v>#DIV/0!</v>
      </c>
    </row>
    <row r="760" spans="1:4" ht="14.25">
      <c r="A760" s="7" t="s">
        <v>567</v>
      </c>
      <c r="B760" s="7"/>
      <c r="C760" s="7"/>
      <c r="D760" s="9" t="e">
        <f t="shared" si="11"/>
        <v>#DIV/0!</v>
      </c>
    </row>
    <row r="761" spans="1:4" ht="14.25">
      <c r="A761" s="7" t="s">
        <v>569</v>
      </c>
      <c r="B761" s="7"/>
      <c r="C761" s="7"/>
      <c r="D761" s="9" t="e">
        <f t="shared" si="11"/>
        <v>#DIV/0!</v>
      </c>
    </row>
    <row r="762" spans="1:4" ht="14.25">
      <c r="A762" s="7" t="s">
        <v>571</v>
      </c>
      <c r="B762" s="7">
        <f>SUM(B763:B764)</f>
        <v>0</v>
      </c>
      <c r="C762" s="7">
        <f>SUM(C763:C764)</f>
        <v>0</v>
      </c>
      <c r="D762" s="9" t="e">
        <f t="shared" si="11"/>
        <v>#DIV/0!</v>
      </c>
    </row>
    <row r="763" spans="1:4" ht="14.25">
      <c r="A763" s="7" t="s">
        <v>572</v>
      </c>
      <c r="B763" s="7"/>
      <c r="C763" s="7"/>
      <c r="D763" s="9" t="e">
        <f t="shared" si="11"/>
        <v>#DIV/0!</v>
      </c>
    </row>
    <row r="764" spans="1:4" ht="14.25">
      <c r="A764" s="7" t="s">
        <v>574</v>
      </c>
      <c r="B764" s="7"/>
      <c r="C764" s="7"/>
      <c r="D764" s="9" t="e">
        <f t="shared" si="11"/>
        <v>#DIV/0!</v>
      </c>
    </row>
    <row r="765" spans="1:4" ht="14.25">
      <c r="A765" s="7" t="s">
        <v>576</v>
      </c>
      <c r="B765" s="7">
        <f>SUM(B766:B767)</f>
        <v>0</v>
      </c>
      <c r="C765" s="7">
        <f>SUM(C766:C767)</f>
        <v>0</v>
      </c>
      <c r="D765" s="9" t="e">
        <f t="shared" si="11"/>
        <v>#DIV/0!</v>
      </c>
    </row>
    <row r="766" spans="1:4" ht="14.25">
      <c r="A766" s="7" t="s">
        <v>577</v>
      </c>
      <c r="B766" s="7"/>
      <c r="C766" s="7"/>
      <c r="D766" s="9" t="e">
        <f t="shared" si="11"/>
        <v>#DIV/0!</v>
      </c>
    </row>
    <row r="767" spans="1:4" ht="14.25">
      <c r="A767" s="7" t="s">
        <v>579</v>
      </c>
      <c r="B767" s="7"/>
      <c r="C767" s="7"/>
      <c r="D767" s="9" t="e">
        <f t="shared" si="11"/>
        <v>#DIV/0!</v>
      </c>
    </row>
    <row r="768" spans="1:4" ht="14.25">
      <c r="A768" s="7" t="s">
        <v>581</v>
      </c>
      <c r="B768" s="7">
        <v>0</v>
      </c>
      <c r="C768" s="7">
        <v>0</v>
      </c>
      <c r="D768" s="9" t="e">
        <f t="shared" si="11"/>
        <v>#DIV/0!</v>
      </c>
    </row>
    <row r="769" spans="1:4" ht="14.25">
      <c r="A769" s="7" t="s">
        <v>583</v>
      </c>
      <c r="B769" s="7">
        <v>64</v>
      </c>
      <c r="C769" s="7">
        <v>73</v>
      </c>
      <c r="D769" s="9">
        <f t="shared" si="11"/>
        <v>14.0625</v>
      </c>
    </row>
    <row r="770" spans="1:4" ht="14.25">
      <c r="A770" s="7" t="s">
        <v>585</v>
      </c>
      <c r="B770" s="7">
        <f>SUM(B771:B775)</f>
        <v>589</v>
      </c>
      <c r="C770" s="7">
        <f>SUM(C771:C775)</f>
        <v>627</v>
      </c>
      <c r="D770" s="9">
        <f t="shared" si="11"/>
        <v>6.451612903225801</v>
      </c>
    </row>
    <row r="771" spans="1:4" ht="14.25">
      <c r="A771" s="7" t="s">
        <v>587</v>
      </c>
      <c r="B771" s="7">
        <v>519</v>
      </c>
      <c r="C771" s="7">
        <v>557</v>
      </c>
      <c r="D771" s="9">
        <f t="shared" si="11"/>
        <v>7.321772639691715</v>
      </c>
    </row>
    <row r="772" spans="1:4" ht="14.25">
      <c r="A772" s="7" t="s">
        <v>589</v>
      </c>
      <c r="B772" s="7">
        <v>60</v>
      </c>
      <c r="C772" s="7">
        <v>60</v>
      </c>
      <c r="D772" s="9">
        <f t="shared" si="11"/>
        <v>0</v>
      </c>
    </row>
    <row r="773" spans="1:4" ht="14.25">
      <c r="A773" s="7" t="s">
        <v>591</v>
      </c>
      <c r="B773" s="7">
        <v>10</v>
      </c>
      <c r="C773" s="7"/>
      <c r="D773" s="9">
        <f t="shared" si="11"/>
        <v>-100</v>
      </c>
    </row>
    <row r="774" spans="1:4" ht="14.25">
      <c r="A774" s="7" t="s">
        <v>593</v>
      </c>
      <c r="B774" s="7"/>
      <c r="C774" s="7"/>
      <c r="D774" s="9" t="e">
        <f t="shared" si="11"/>
        <v>#DIV/0!</v>
      </c>
    </row>
    <row r="775" spans="1:4" ht="14.25">
      <c r="A775" s="7" t="s">
        <v>595</v>
      </c>
      <c r="B775" s="7"/>
      <c r="C775" s="7">
        <v>10</v>
      </c>
      <c r="D775" s="9" t="e">
        <f t="shared" si="11"/>
        <v>#DIV/0!</v>
      </c>
    </row>
    <row r="776" spans="1:4" ht="14.25">
      <c r="A776" s="7" t="s">
        <v>597</v>
      </c>
      <c r="B776" s="7">
        <v>544</v>
      </c>
      <c r="C776" s="7">
        <v>0</v>
      </c>
      <c r="D776" s="9">
        <f t="shared" si="11"/>
        <v>-100</v>
      </c>
    </row>
    <row r="777" spans="1:4" ht="14.25">
      <c r="A777" s="7" t="s">
        <v>1087</v>
      </c>
      <c r="B777" s="7">
        <v>0</v>
      </c>
      <c r="C777" s="7">
        <v>0</v>
      </c>
      <c r="D777" s="9" t="e">
        <f t="shared" si="11"/>
        <v>#DIV/0!</v>
      </c>
    </row>
    <row r="778" spans="1:4" ht="14.25">
      <c r="A778" s="7" t="s">
        <v>601</v>
      </c>
      <c r="B778" s="7">
        <f>SUM(B779:B793)</f>
        <v>10</v>
      </c>
      <c r="C778" s="7">
        <f>SUM(C779:C793)</f>
        <v>9</v>
      </c>
      <c r="D778" s="9">
        <f t="shared" si="11"/>
        <v>-9.999999999999998</v>
      </c>
    </row>
    <row r="779" spans="1:4" ht="14.25">
      <c r="A779" s="7" t="s">
        <v>8</v>
      </c>
      <c r="B779" s="7"/>
      <c r="C779" s="7"/>
      <c r="D779" s="9" t="e">
        <f t="shared" si="11"/>
        <v>#DIV/0!</v>
      </c>
    </row>
    <row r="780" spans="1:4" ht="14.25">
      <c r="A780" s="7" t="s">
        <v>10</v>
      </c>
      <c r="B780" s="7"/>
      <c r="C780" s="7"/>
      <c r="D780" s="9" t="e">
        <f t="shared" si="11"/>
        <v>#DIV/0!</v>
      </c>
    </row>
    <row r="781" spans="1:4" ht="14.25">
      <c r="A781" s="7" t="s">
        <v>12</v>
      </c>
      <c r="B781" s="7"/>
      <c r="C781" s="7"/>
      <c r="D781" s="9" t="e">
        <f t="shared" si="11"/>
        <v>#DIV/0!</v>
      </c>
    </row>
    <row r="782" spans="1:4" ht="14.25">
      <c r="A782" s="7" t="s">
        <v>606</v>
      </c>
      <c r="B782" s="7"/>
      <c r="C782" s="7"/>
      <c r="D782" s="9" t="e">
        <f t="shared" si="11"/>
        <v>#DIV/0!</v>
      </c>
    </row>
    <row r="783" spans="1:4" ht="14.25">
      <c r="A783" s="7" t="s">
        <v>608</v>
      </c>
      <c r="B783" s="7"/>
      <c r="C783" s="7"/>
      <c r="D783" s="9" t="e">
        <f t="shared" si="11"/>
        <v>#DIV/0!</v>
      </c>
    </row>
    <row r="784" spans="1:4" ht="14.25">
      <c r="A784" s="7" t="s">
        <v>610</v>
      </c>
      <c r="B784" s="7"/>
      <c r="C784" s="7"/>
      <c r="D784" s="9" t="e">
        <f t="shared" si="11"/>
        <v>#DIV/0!</v>
      </c>
    </row>
    <row r="785" spans="1:4" ht="14.25">
      <c r="A785" s="7" t="s">
        <v>612</v>
      </c>
      <c r="B785" s="7"/>
      <c r="C785" s="7"/>
      <c r="D785" s="9" t="e">
        <f t="shared" si="11"/>
        <v>#DIV/0!</v>
      </c>
    </row>
    <row r="786" spans="1:4" ht="14.25">
      <c r="A786" s="7" t="s">
        <v>614</v>
      </c>
      <c r="B786" s="7"/>
      <c r="C786" s="7"/>
      <c r="D786" s="9" t="e">
        <f t="shared" si="11"/>
        <v>#DIV/0!</v>
      </c>
    </row>
    <row r="787" spans="1:4" ht="14.25">
      <c r="A787" s="7" t="s">
        <v>568</v>
      </c>
      <c r="B787" s="7"/>
      <c r="C787" s="7"/>
      <c r="D787" s="9" t="e">
        <f t="shared" si="11"/>
        <v>#DIV/0!</v>
      </c>
    </row>
    <row r="788" spans="1:4" ht="14.25">
      <c r="A788" s="7" t="s">
        <v>570</v>
      </c>
      <c r="B788" s="7"/>
      <c r="C788" s="7"/>
      <c r="D788" s="9" t="e">
        <f t="shared" si="11"/>
        <v>#DIV/0!</v>
      </c>
    </row>
    <row r="789" spans="1:4" ht="14.25">
      <c r="A789" s="7" t="s">
        <v>48</v>
      </c>
      <c r="B789" s="7"/>
      <c r="C789" s="7"/>
      <c r="D789" s="9" t="e">
        <f t="shared" si="11"/>
        <v>#DIV/0!</v>
      </c>
    </row>
    <row r="790" spans="1:4" ht="14.25">
      <c r="A790" s="7" t="s">
        <v>1078</v>
      </c>
      <c r="B790" s="7"/>
      <c r="C790" s="7"/>
      <c r="D790" s="9" t="e">
        <f t="shared" si="11"/>
        <v>#DIV/0!</v>
      </c>
    </row>
    <row r="791" spans="1:4" ht="14.25">
      <c r="A791" s="7" t="s">
        <v>1079</v>
      </c>
      <c r="B791" s="7">
        <v>10</v>
      </c>
      <c r="C791" s="7">
        <v>9</v>
      </c>
      <c r="D791" s="9">
        <f t="shared" si="11"/>
        <v>-9.999999999999998</v>
      </c>
    </row>
    <row r="792" spans="1:4" ht="14.25">
      <c r="A792" s="7" t="s">
        <v>15</v>
      </c>
      <c r="B792" s="7"/>
      <c r="C792" s="7"/>
      <c r="D792" s="9" t="e">
        <f t="shared" si="11"/>
        <v>#DIV/0!</v>
      </c>
    </row>
    <row r="793" spans="1:4" ht="14.25">
      <c r="A793" s="7" t="s">
        <v>578</v>
      </c>
      <c r="B793" s="7"/>
      <c r="C793" s="7"/>
      <c r="D793" s="9" t="e">
        <f t="shared" si="11"/>
        <v>#DIV/0!</v>
      </c>
    </row>
    <row r="794" spans="1:4" ht="14.25">
      <c r="A794" s="7" t="s">
        <v>1080</v>
      </c>
      <c r="B794" s="7">
        <f>SUM(B795:B799)</f>
        <v>0</v>
      </c>
      <c r="C794" s="7">
        <f>SUM(C795:C799)</f>
        <v>0</v>
      </c>
      <c r="D794" s="9" t="e">
        <f t="shared" si="11"/>
        <v>#DIV/0!</v>
      </c>
    </row>
    <row r="795" spans="1:4" ht="14.25">
      <c r="A795" s="7" t="s">
        <v>1081</v>
      </c>
      <c r="B795" s="7"/>
      <c r="C795" s="7"/>
      <c r="D795" s="9" t="e">
        <f t="shared" si="11"/>
        <v>#DIV/0!</v>
      </c>
    </row>
    <row r="796" spans="1:4" ht="14.25">
      <c r="A796" s="7" t="s">
        <v>1082</v>
      </c>
      <c r="B796" s="7"/>
      <c r="C796" s="7"/>
      <c r="D796" s="9" t="e">
        <f t="shared" si="11"/>
        <v>#DIV/0!</v>
      </c>
    </row>
    <row r="797" spans="1:4" ht="14.25">
      <c r="A797" s="7" t="s">
        <v>1083</v>
      </c>
      <c r="B797" s="7"/>
      <c r="C797" s="7"/>
      <c r="D797" s="9" t="e">
        <f t="shared" si="11"/>
        <v>#DIV/0!</v>
      </c>
    </row>
    <row r="798" spans="1:4" ht="14.25">
      <c r="A798" s="7" t="s">
        <v>1084</v>
      </c>
      <c r="B798" s="7"/>
      <c r="C798" s="7"/>
      <c r="D798" s="9" t="e">
        <f t="shared" si="11"/>
        <v>#DIV/0!</v>
      </c>
    </row>
    <row r="799" spans="1:4" ht="14.25">
      <c r="A799" s="7" t="s">
        <v>1085</v>
      </c>
      <c r="B799" s="7"/>
      <c r="C799" s="7"/>
      <c r="D799" s="9" t="e">
        <f t="shared" si="11"/>
        <v>#DIV/0!</v>
      </c>
    </row>
    <row r="800" spans="1:4" ht="14.25">
      <c r="A800" s="7" t="s">
        <v>592</v>
      </c>
      <c r="B800" s="7">
        <v>0</v>
      </c>
      <c r="C800" s="7">
        <v>0</v>
      </c>
      <c r="D800" s="9" t="e">
        <f aca="true" t="shared" si="12" ref="D800:D863">(C800/B800-1)*100</f>
        <v>#DIV/0!</v>
      </c>
    </row>
    <row r="801" spans="1:4" ht="14.25">
      <c r="A801" s="18" t="s">
        <v>1086</v>
      </c>
      <c r="B801" s="18">
        <f>B802+B814+B815+B818+B819+B820</f>
        <v>34256</v>
      </c>
      <c r="C801" s="18">
        <f>C802+C814+C815+C818+C819+C820</f>
        <v>26645</v>
      </c>
      <c r="D801" s="19">
        <f t="shared" si="12"/>
        <v>-22.218005604857538</v>
      </c>
    </row>
    <row r="802" spans="1:4" ht="14.25">
      <c r="A802" s="7" t="s">
        <v>596</v>
      </c>
      <c r="B802" s="7">
        <f>SUM(B803:B813)</f>
        <v>6310</v>
      </c>
      <c r="C802" s="7">
        <f>SUM(C803:C813)</f>
        <v>6702</v>
      </c>
      <c r="D802" s="9">
        <f t="shared" si="12"/>
        <v>6.212361331220295</v>
      </c>
    </row>
    <row r="803" spans="1:4" ht="14.25">
      <c r="A803" s="7" t="s">
        <v>598</v>
      </c>
      <c r="B803" s="7">
        <v>489</v>
      </c>
      <c r="C803" s="7">
        <v>517</v>
      </c>
      <c r="D803" s="9">
        <f t="shared" si="12"/>
        <v>5.725971370143146</v>
      </c>
    </row>
    <row r="804" spans="1:4" ht="14.25">
      <c r="A804" s="7" t="s">
        <v>600</v>
      </c>
      <c r="B804" s="7">
        <v>155</v>
      </c>
      <c r="C804" s="7">
        <v>192</v>
      </c>
      <c r="D804" s="9">
        <f t="shared" si="12"/>
        <v>23.870967741935488</v>
      </c>
    </row>
    <row r="805" spans="1:4" ht="14.25">
      <c r="A805" s="7" t="s">
        <v>602</v>
      </c>
      <c r="B805" s="7">
        <v>292</v>
      </c>
      <c r="C805" s="7"/>
      <c r="D805" s="9">
        <f t="shared" si="12"/>
        <v>-100</v>
      </c>
    </row>
    <row r="806" spans="1:4" ht="14.25">
      <c r="A806" s="7" t="s">
        <v>603</v>
      </c>
      <c r="B806" s="7">
        <v>914</v>
      </c>
      <c r="C806" s="7">
        <v>3896</v>
      </c>
      <c r="D806" s="9">
        <f t="shared" si="12"/>
        <v>326.2582056892779</v>
      </c>
    </row>
    <row r="807" spans="1:4" ht="14.25">
      <c r="A807" s="7" t="s">
        <v>604</v>
      </c>
      <c r="B807" s="7">
        <v>113</v>
      </c>
      <c r="C807" s="7">
        <v>121</v>
      </c>
      <c r="D807" s="9">
        <f t="shared" si="12"/>
        <v>7.079646017699126</v>
      </c>
    </row>
    <row r="808" spans="1:4" ht="14.25">
      <c r="A808" s="7" t="s">
        <v>605</v>
      </c>
      <c r="B808" s="7">
        <v>402</v>
      </c>
      <c r="C808" s="7">
        <v>439</v>
      </c>
      <c r="D808" s="9">
        <f t="shared" si="12"/>
        <v>9.203980099502495</v>
      </c>
    </row>
    <row r="809" spans="1:4" ht="14.25">
      <c r="A809" s="7" t="s">
        <v>607</v>
      </c>
      <c r="B809" s="7">
        <v>236</v>
      </c>
      <c r="C809" s="7">
        <v>226</v>
      </c>
      <c r="D809" s="9">
        <f t="shared" si="12"/>
        <v>-4.23728813559322</v>
      </c>
    </row>
    <row r="810" spans="1:4" ht="14.25">
      <c r="A810" s="7" t="s">
        <v>609</v>
      </c>
      <c r="B810" s="7"/>
      <c r="C810" s="7"/>
      <c r="D810" s="9" t="e">
        <f t="shared" si="12"/>
        <v>#DIV/0!</v>
      </c>
    </row>
    <row r="811" spans="1:4" ht="14.25">
      <c r="A811" s="7" t="s">
        <v>611</v>
      </c>
      <c r="B811" s="7">
        <v>10</v>
      </c>
      <c r="C811" s="7">
        <v>62</v>
      </c>
      <c r="D811" s="9">
        <f t="shared" si="12"/>
        <v>520</v>
      </c>
    </row>
    <row r="812" spans="1:4" ht="14.25">
      <c r="A812" s="7" t="s">
        <v>613</v>
      </c>
      <c r="B812" s="7"/>
      <c r="C812" s="7"/>
      <c r="D812" s="9" t="e">
        <f t="shared" si="12"/>
        <v>#DIV/0!</v>
      </c>
    </row>
    <row r="813" spans="1:4" ht="14.25">
      <c r="A813" s="1" t="s">
        <v>615</v>
      </c>
      <c r="B813" s="1">
        <v>3699</v>
      </c>
      <c r="C813" s="1">
        <v>1249</v>
      </c>
      <c r="D813" s="20">
        <f t="shared" si="12"/>
        <v>-66.23411732900783</v>
      </c>
    </row>
    <row r="814" spans="1:4" ht="14.25">
      <c r="A814" s="7" t="s">
        <v>616</v>
      </c>
      <c r="B814" s="7">
        <v>2141</v>
      </c>
      <c r="C814" s="7">
        <v>1332</v>
      </c>
      <c r="D814" s="9">
        <f t="shared" si="12"/>
        <v>-37.78608127043438</v>
      </c>
    </row>
    <row r="815" spans="1:4" ht="14.25">
      <c r="A815" s="7" t="s">
        <v>618</v>
      </c>
      <c r="B815" s="7">
        <f>SUM(B816:B817)</f>
        <v>16894</v>
      </c>
      <c r="C815" s="7">
        <f>SUM(C816:C817)</f>
        <v>9986</v>
      </c>
      <c r="D815" s="9">
        <f t="shared" si="12"/>
        <v>-40.890256895939395</v>
      </c>
    </row>
    <row r="816" spans="1:4" ht="14.25">
      <c r="A816" s="7" t="s">
        <v>620</v>
      </c>
      <c r="B816" s="7"/>
      <c r="C816" s="7"/>
      <c r="D816" s="9" t="e">
        <f t="shared" si="12"/>
        <v>#DIV/0!</v>
      </c>
    </row>
    <row r="817" spans="1:4" ht="14.25">
      <c r="A817" s="1" t="s">
        <v>622</v>
      </c>
      <c r="B817" s="1">
        <v>16894</v>
      </c>
      <c r="C817" s="1">
        <v>9986</v>
      </c>
      <c r="D817" s="9">
        <f t="shared" si="12"/>
        <v>-40.890256895939395</v>
      </c>
    </row>
    <row r="818" spans="1:4" ht="14.25">
      <c r="A818" s="7" t="s">
        <v>624</v>
      </c>
      <c r="B818" s="7">
        <v>7911</v>
      </c>
      <c r="C818" s="7">
        <v>8125</v>
      </c>
      <c r="D818" s="9">
        <f t="shared" si="12"/>
        <v>2.7050941726709743</v>
      </c>
    </row>
    <row r="819" spans="1:4" ht="14.25">
      <c r="A819" s="7" t="s">
        <v>626</v>
      </c>
      <c r="B819" s="7">
        <v>0</v>
      </c>
      <c r="C819" s="7">
        <v>0</v>
      </c>
      <c r="D819" s="9" t="e">
        <f t="shared" si="12"/>
        <v>#DIV/0!</v>
      </c>
    </row>
    <row r="820" spans="1:4" ht="14.25">
      <c r="A820" s="7" t="s">
        <v>1089</v>
      </c>
      <c r="B820" s="7">
        <v>1000</v>
      </c>
      <c r="C820" s="7">
        <v>500</v>
      </c>
      <c r="D820" s="9">
        <f t="shared" si="12"/>
        <v>-50</v>
      </c>
    </row>
    <row r="821" spans="1:4" ht="14.25">
      <c r="A821" s="1" t="s">
        <v>1090</v>
      </c>
      <c r="B821" s="1">
        <f>B822+B851+B880+B907+B918+B929+B935+B942+B946+B950</f>
        <v>9606</v>
      </c>
      <c r="C821" s="1">
        <f>C822+C851+C880+C907+C918+C929+C935+C942+C946+C950</f>
        <v>19240</v>
      </c>
      <c r="D821" s="20">
        <f t="shared" si="12"/>
        <v>100.29148448886112</v>
      </c>
    </row>
    <row r="822" spans="1:4" ht="14.25">
      <c r="A822" s="7" t="s">
        <v>632</v>
      </c>
      <c r="B822" s="7">
        <f>SUM(B823:B850)</f>
        <v>4066</v>
      </c>
      <c r="C822" s="7">
        <f>SUM(C823:C850)</f>
        <v>4889</v>
      </c>
      <c r="D822" s="9">
        <f t="shared" si="12"/>
        <v>20.24102311854403</v>
      </c>
    </row>
    <row r="823" spans="1:4" ht="14.25">
      <c r="A823" s="7" t="s">
        <v>598</v>
      </c>
      <c r="B823" s="7">
        <v>946</v>
      </c>
      <c r="C823" s="7">
        <v>1011</v>
      </c>
      <c r="D823" s="9">
        <f t="shared" si="12"/>
        <v>6.871035940803383</v>
      </c>
    </row>
    <row r="824" spans="1:4" ht="14.25">
      <c r="A824" s="7" t="s">
        <v>600</v>
      </c>
      <c r="B824" s="7">
        <v>250</v>
      </c>
      <c r="C824" s="7">
        <v>579</v>
      </c>
      <c r="D824" s="9">
        <f t="shared" si="12"/>
        <v>131.6</v>
      </c>
    </row>
    <row r="825" spans="1:4" ht="14.25">
      <c r="A825" s="7" t="s">
        <v>602</v>
      </c>
      <c r="B825" s="7"/>
      <c r="C825" s="7"/>
      <c r="D825" s="9" t="e">
        <f t="shared" si="12"/>
        <v>#DIV/0!</v>
      </c>
    </row>
    <row r="826" spans="1:4" ht="14.25">
      <c r="A826" s="7" t="s">
        <v>636</v>
      </c>
      <c r="B826" s="7">
        <v>854</v>
      </c>
      <c r="C826" s="7">
        <v>933</v>
      </c>
      <c r="D826" s="9">
        <f t="shared" si="12"/>
        <v>9.250585480093676</v>
      </c>
    </row>
    <row r="827" spans="1:4" ht="14.25">
      <c r="A827" s="7" t="s">
        <v>637</v>
      </c>
      <c r="B827" s="7"/>
      <c r="C827" s="7"/>
      <c r="D827" s="9" t="e">
        <f t="shared" si="12"/>
        <v>#DIV/0!</v>
      </c>
    </row>
    <row r="828" spans="1:4" ht="14.25">
      <c r="A828" s="7" t="s">
        <v>1091</v>
      </c>
      <c r="B828" s="7">
        <v>114</v>
      </c>
      <c r="C828" s="7">
        <v>243</v>
      </c>
      <c r="D828" s="9">
        <f t="shared" si="12"/>
        <v>113.15789473684212</v>
      </c>
    </row>
    <row r="829" spans="1:4" ht="14.25">
      <c r="A829" s="7" t="s">
        <v>640</v>
      </c>
      <c r="B829" s="7">
        <v>8</v>
      </c>
      <c r="C829" s="7">
        <v>8</v>
      </c>
      <c r="D829" s="9">
        <f t="shared" si="12"/>
        <v>0</v>
      </c>
    </row>
    <row r="830" spans="1:4" ht="14.25">
      <c r="A830" s="7" t="s">
        <v>642</v>
      </c>
      <c r="B830" s="7">
        <v>243</v>
      </c>
      <c r="C830" s="7">
        <v>85</v>
      </c>
      <c r="D830" s="9">
        <f t="shared" si="12"/>
        <v>-65.02057613168724</v>
      </c>
    </row>
    <row r="831" spans="1:4" ht="14.25">
      <c r="A831" s="7" t="s">
        <v>644</v>
      </c>
      <c r="B831" s="7">
        <v>28</v>
      </c>
      <c r="C831" s="7">
        <v>29</v>
      </c>
      <c r="D831" s="9">
        <f t="shared" si="12"/>
        <v>3.571428571428581</v>
      </c>
    </row>
    <row r="832" spans="1:4" ht="14.25">
      <c r="A832" s="7" t="s">
        <v>646</v>
      </c>
      <c r="B832" s="7">
        <v>13</v>
      </c>
      <c r="C832" s="7">
        <v>13</v>
      </c>
      <c r="D832" s="9">
        <f t="shared" si="12"/>
        <v>0</v>
      </c>
    </row>
    <row r="833" spans="1:4" ht="14.25">
      <c r="A833" s="7" t="s">
        <v>648</v>
      </c>
      <c r="B833" s="7"/>
      <c r="C833" s="7"/>
      <c r="D833" s="9" t="e">
        <f t="shared" si="12"/>
        <v>#DIV/0!</v>
      </c>
    </row>
    <row r="834" spans="1:4" ht="14.25">
      <c r="A834" s="7" t="s">
        <v>650</v>
      </c>
      <c r="B834" s="7"/>
      <c r="C834" s="7"/>
      <c r="D834" s="9" t="e">
        <f t="shared" si="12"/>
        <v>#DIV/0!</v>
      </c>
    </row>
    <row r="835" spans="1:4" ht="14.25">
      <c r="A835" s="7" t="s">
        <v>1092</v>
      </c>
      <c r="B835" s="7"/>
      <c r="C835" s="7"/>
      <c r="D835" s="9" t="e">
        <f t="shared" si="12"/>
        <v>#DIV/0!</v>
      </c>
    </row>
    <row r="836" spans="1:4" ht="14.25">
      <c r="A836" s="7" t="s">
        <v>654</v>
      </c>
      <c r="B836" s="7"/>
      <c r="C836" s="7"/>
      <c r="D836" s="9" t="e">
        <f t="shared" si="12"/>
        <v>#DIV/0!</v>
      </c>
    </row>
    <row r="837" spans="1:4" ht="14.25">
      <c r="A837" s="7" t="s">
        <v>656</v>
      </c>
      <c r="B837" s="7"/>
      <c r="C837" s="7"/>
      <c r="D837" s="9" t="e">
        <f t="shared" si="12"/>
        <v>#DIV/0!</v>
      </c>
    </row>
    <row r="838" spans="1:4" ht="14.25">
      <c r="A838" s="7" t="s">
        <v>658</v>
      </c>
      <c r="B838" s="7"/>
      <c r="C838" s="7"/>
      <c r="D838" s="9" t="e">
        <f t="shared" si="12"/>
        <v>#DIV/0!</v>
      </c>
    </row>
    <row r="839" spans="1:4" ht="14.25">
      <c r="A839" s="7" t="s">
        <v>660</v>
      </c>
      <c r="B839" s="7">
        <v>1500</v>
      </c>
      <c r="C839" s="7">
        <v>1500</v>
      </c>
      <c r="D839" s="9">
        <f t="shared" si="12"/>
        <v>0</v>
      </c>
    </row>
    <row r="840" spans="1:4" ht="14.25">
      <c r="A840" s="7" t="s">
        <v>662</v>
      </c>
      <c r="B840" s="7"/>
      <c r="C840" s="7"/>
      <c r="D840" s="9" t="e">
        <f t="shared" si="12"/>
        <v>#DIV/0!</v>
      </c>
    </row>
    <row r="841" spans="1:4" ht="14.25">
      <c r="A841" s="7" t="s">
        <v>617</v>
      </c>
      <c r="B841" s="7">
        <v>20</v>
      </c>
      <c r="C841" s="7">
        <v>397</v>
      </c>
      <c r="D841" s="9">
        <f t="shared" si="12"/>
        <v>1885.0000000000002</v>
      </c>
    </row>
    <row r="842" spans="1:4" ht="14.25">
      <c r="A842" s="7" t="s">
        <v>619</v>
      </c>
      <c r="B842" s="7"/>
      <c r="C842" s="7"/>
      <c r="D842" s="9" t="e">
        <f t="shared" si="12"/>
        <v>#DIV/0!</v>
      </c>
    </row>
    <row r="843" spans="1:4" ht="14.25">
      <c r="A843" s="7" t="s">
        <v>621</v>
      </c>
      <c r="B843" s="7"/>
      <c r="C843" s="7"/>
      <c r="D843" s="9" t="e">
        <f t="shared" si="12"/>
        <v>#DIV/0!</v>
      </c>
    </row>
    <row r="844" spans="1:4" ht="14.25">
      <c r="A844" s="7" t="s">
        <v>1088</v>
      </c>
      <c r="B844" s="7">
        <v>16</v>
      </c>
      <c r="C844" s="7">
        <v>18</v>
      </c>
      <c r="D844" s="9">
        <f t="shared" si="12"/>
        <v>12.5</v>
      </c>
    </row>
    <row r="845" spans="1:4" ht="14.25">
      <c r="A845" s="7" t="s">
        <v>625</v>
      </c>
      <c r="B845" s="7"/>
      <c r="C845" s="7"/>
      <c r="D845" s="9" t="e">
        <f t="shared" si="12"/>
        <v>#DIV/0!</v>
      </c>
    </row>
    <row r="846" spans="1:4" ht="14.25">
      <c r="A846" s="7" t="s">
        <v>627</v>
      </c>
      <c r="B846" s="7"/>
      <c r="C846" s="7"/>
      <c r="D846" s="9" t="e">
        <f t="shared" si="12"/>
        <v>#DIV/0!</v>
      </c>
    </row>
    <row r="847" spans="1:4" ht="14.25">
      <c r="A847" s="7" t="s">
        <v>629</v>
      </c>
      <c r="B847" s="7"/>
      <c r="C847" s="7"/>
      <c r="D847" s="9" t="e">
        <f t="shared" si="12"/>
        <v>#DIV/0!</v>
      </c>
    </row>
    <row r="848" spans="1:4" ht="14.25">
      <c r="A848" s="7" t="s">
        <v>631</v>
      </c>
      <c r="B848" s="7"/>
      <c r="C848" s="7"/>
      <c r="D848" s="9" t="e">
        <f t="shared" si="12"/>
        <v>#DIV/0!</v>
      </c>
    </row>
    <row r="849" spans="1:4" ht="14.25">
      <c r="A849" s="7" t="s">
        <v>633</v>
      </c>
      <c r="B849" s="7"/>
      <c r="C849" s="7"/>
      <c r="D849" s="9" t="e">
        <f t="shared" si="12"/>
        <v>#DIV/0!</v>
      </c>
    </row>
    <row r="850" spans="1:4" ht="14.25">
      <c r="A850" s="7" t="s">
        <v>634</v>
      </c>
      <c r="B850" s="7">
        <v>74</v>
      </c>
      <c r="C850" s="7">
        <v>73</v>
      </c>
      <c r="D850" s="9">
        <f t="shared" si="12"/>
        <v>-1.3513513513513487</v>
      </c>
    </row>
    <row r="851" spans="1:4" ht="14.25">
      <c r="A851" s="7" t="s">
        <v>635</v>
      </c>
      <c r="B851" s="7">
        <f>SUM(B852:B879)</f>
        <v>633</v>
      </c>
      <c r="C851" s="7">
        <f>SUM(C852:C879)</f>
        <v>771</v>
      </c>
      <c r="D851" s="9">
        <f t="shared" si="12"/>
        <v>21.800947867298582</v>
      </c>
    </row>
    <row r="852" spans="1:4" ht="14.25">
      <c r="A852" s="7" t="s">
        <v>598</v>
      </c>
      <c r="B852" s="7">
        <v>142</v>
      </c>
      <c r="C852" s="7">
        <v>152</v>
      </c>
      <c r="D852" s="9">
        <f t="shared" si="12"/>
        <v>7.042253521126751</v>
      </c>
    </row>
    <row r="853" spans="1:4" ht="14.25">
      <c r="A853" s="7" t="s">
        <v>600</v>
      </c>
      <c r="B853" s="7">
        <v>32</v>
      </c>
      <c r="C853" s="7">
        <v>44</v>
      </c>
      <c r="D853" s="9">
        <f t="shared" si="12"/>
        <v>37.5</v>
      </c>
    </row>
    <row r="854" spans="1:4" ht="14.25">
      <c r="A854" s="7" t="s">
        <v>602</v>
      </c>
      <c r="B854" s="7"/>
      <c r="C854" s="7"/>
      <c r="D854" s="9" t="e">
        <f t="shared" si="12"/>
        <v>#DIV/0!</v>
      </c>
    </row>
    <row r="855" spans="1:4" ht="14.25">
      <c r="A855" s="7" t="s">
        <v>639</v>
      </c>
      <c r="B855" s="7"/>
      <c r="C855" s="7"/>
      <c r="D855" s="9" t="e">
        <f t="shared" si="12"/>
        <v>#DIV/0!</v>
      </c>
    </row>
    <row r="856" spans="1:4" ht="14.25">
      <c r="A856" s="7" t="s">
        <v>641</v>
      </c>
      <c r="B856" s="7">
        <v>100</v>
      </c>
      <c r="C856" s="7">
        <v>98</v>
      </c>
      <c r="D856" s="9">
        <f t="shared" si="12"/>
        <v>-2.0000000000000018</v>
      </c>
    </row>
    <row r="857" spans="1:4" ht="14.25">
      <c r="A857" s="7" t="s">
        <v>643</v>
      </c>
      <c r="B857" s="7">
        <v>75</v>
      </c>
      <c r="C857" s="7">
        <v>86</v>
      </c>
      <c r="D857" s="9">
        <f t="shared" si="12"/>
        <v>14.666666666666671</v>
      </c>
    </row>
    <row r="858" spans="1:4" ht="14.25">
      <c r="A858" s="7" t="s">
        <v>645</v>
      </c>
      <c r="B858" s="7"/>
      <c r="C858" s="7">
        <v>44</v>
      </c>
      <c r="D858" s="9" t="e">
        <f t="shared" si="12"/>
        <v>#DIV/0!</v>
      </c>
    </row>
    <row r="859" spans="1:4" ht="14.25">
      <c r="A859" s="7" t="s">
        <v>647</v>
      </c>
      <c r="B859" s="7"/>
      <c r="C859" s="7"/>
      <c r="D859" s="9" t="e">
        <f t="shared" si="12"/>
        <v>#DIV/0!</v>
      </c>
    </row>
    <row r="860" spans="1:4" ht="14.25">
      <c r="A860" s="7" t="s">
        <v>649</v>
      </c>
      <c r="B860" s="7"/>
      <c r="C860" s="7"/>
      <c r="D860" s="9" t="e">
        <f t="shared" si="12"/>
        <v>#DIV/0!</v>
      </c>
    </row>
    <row r="861" spans="1:4" ht="14.25">
      <c r="A861" s="7" t="s">
        <v>651</v>
      </c>
      <c r="B861" s="7"/>
      <c r="C861" s="7"/>
      <c r="D861" s="9" t="e">
        <f t="shared" si="12"/>
        <v>#DIV/0!</v>
      </c>
    </row>
    <row r="862" spans="1:4" ht="14.25">
      <c r="A862" s="7" t="s">
        <v>653</v>
      </c>
      <c r="B862" s="7">
        <v>3</v>
      </c>
      <c r="C862" s="7">
        <v>3</v>
      </c>
      <c r="D862" s="9">
        <f t="shared" si="12"/>
        <v>0</v>
      </c>
    </row>
    <row r="863" spans="1:4" ht="14.25">
      <c r="A863" s="7" t="s">
        <v>655</v>
      </c>
      <c r="B863" s="7">
        <v>35</v>
      </c>
      <c r="C863" s="7">
        <v>38</v>
      </c>
      <c r="D863" s="9">
        <f t="shared" si="12"/>
        <v>8.571428571428562</v>
      </c>
    </row>
    <row r="864" spans="1:4" ht="14.25">
      <c r="A864" s="7" t="s">
        <v>657</v>
      </c>
      <c r="B864" s="7">
        <v>145</v>
      </c>
      <c r="C864" s="7">
        <v>155</v>
      </c>
      <c r="D864" s="9">
        <f aca="true" t="shared" si="13" ref="D864:D927">(C864/B864-1)*100</f>
        <v>6.896551724137923</v>
      </c>
    </row>
    <row r="865" spans="1:4" ht="14.25">
      <c r="A865" s="7" t="s">
        <v>659</v>
      </c>
      <c r="B865" s="7"/>
      <c r="C865" s="7">
        <v>32</v>
      </c>
      <c r="D865" s="9" t="e">
        <f t="shared" si="13"/>
        <v>#DIV/0!</v>
      </c>
    </row>
    <row r="866" spans="1:4" ht="14.25">
      <c r="A866" s="7" t="s">
        <v>661</v>
      </c>
      <c r="B866" s="7"/>
      <c r="C866" s="7"/>
      <c r="D866" s="9" t="e">
        <f t="shared" si="13"/>
        <v>#DIV/0!</v>
      </c>
    </row>
    <row r="867" spans="1:4" ht="14.25">
      <c r="A867" s="7" t="s">
        <v>663</v>
      </c>
      <c r="B867" s="7"/>
      <c r="C867" s="7"/>
      <c r="D867" s="9" t="e">
        <f t="shared" si="13"/>
        <v>#DIV/0!</v>
      </c>
    </row>
    <row r="868" spans="1:4" ht="14.25">
      <c r="A868" s="7" t="s">
        <v>664</v>
      </c>
      <c r="B868" s="7">
        <v>42</v>
      </c>
      <c r="C868" s="7">
        <v>55</v>
      </c>
      <c r="D868" s="9">
        <f t="shared" si="13"/>
        <v>30.952380952380953</v>
      </c>
    </row>
    <row r="869" spans="1:4" ht="14.25">
      <c r="A869" s="7" t="s">
        <v>666</v>
      </c>
      <c r="B869" s="7"/>
      <c r="C869" s="7"/>
      <c r="D869" s="9" t="e">
        <f t="shared" si="13"/>
        <v>#DIV/0!</v>
      </c>
    </row>
    <row r="870" spans="1:4" ht="14.25">
      <c r="A870" s="7" t="s">
        <v>668</v>
      </c>
      <c r="B870" s="7"/>
      <c r="C870" s="7"/>
      <c r="D870" s="9" t="e">
        <f t="shared" si="13"/>
        <v>#DIV/0!</v>
      </c>
    </row>
    <row r="871" spans="1:4" ht="14.25">
      <c r="A871" s="7" t="s">
        <v>670</v>
      </c>
      <c r="B871" s="7"/>
      <c r="C871" s="7"/>
      <c r="D871" s="9" t="e">
        <f t="shared" si="13"/>
        <v>#DIV/0!</v>
      </c>
    </row>
    <row r="872" spans="1:4" ht="14.25">
      <c r="A872" s="7" t="s">
        <v>672</v>
      </c>
      <c r="B872" s="7"/>
      <c r="C872" s="7"/>
      <c r="D872" s="9" t="e">
        <f t="shared" si="13"/>
        <v>#DIV/0!</v>
      </c>
    </row>
    <row r="873" spans="1:4" ht="14.25">
      <c r="A873" s="7" t="s">
        <v>674</v>
      </c>
      <c r="B873" s="7"/>
      <c r="C873" s="7"/>
      <c r="D873" s="9" t="e">
        <f t="shared" si="13"/>
        <v>#DIV/0!</v>
      </c>
    </row>
    <row r="874" spans="1:4" ht="14.25">
      <c r="A874" s="7" t="s">
        <v>676</v>
      </c>
      <c r="B874" s="7"/>
      <c r="C874" s="7"/>
      <c r="D874" s="9" t="e">
        <f t="shared" si="13"/>
        <v>#DIV/0!</v>
      </c>
    </row>
    <row r="875" spans="1:4" ht="14.25">
      <c r="A875" s="7" t="s">
        <v>678</v>
      </c>
      <c r="B875" s="7"/>
      <c r="C875" s="7"/>
      <c r="D875" s="9" t="e">
        <f t="shared" si="13"/>
        <v>#DIV/0!</v>
      </c>
    </row>
    <row r="876" spans="1:4" ht="14.25">
      <c r="A876" s="7" t="s">
        <v>680</v>
      </c>
      <c r="B876" s="7"/>
      <c r="C876" s="7"/>
      <c r="D876" s="9" t="e">
        <f t="shared" si="13"/>
        <v>#DIV/0!</v>
      </c>
    </row>
    <row r="877" spans="1:4" ht="14.25">
      <c r="A877" s="7" t="s">
        <v>681</v>
      </c>
      <c r="B877" s="7"/>
      <c r="C877" s="7"/>
      <c r="D877" s="9" t="e">
        <f t="shared" si="13"/>
        <v>#DIV/0!</v>
      </c>
    </row>
    <row r="878" spans="1:4" ht="14.25">
      <c r="A878" s="7" t="s">
        <v>1094</v>
      </c>
      <c r="B878" s="7">
        <v>59</v>
      </c>
      <c r="C878" s="7">
        <v>63</v>
      </c>
      <c r="D878" s="9">
        <f t="shared" si="13"/>
        <v>6.779661016949157</v>
      </c>
    </row>
    <row r="879" spans="1:4" ht="14.25">
      <c r="A879" s="7" t="s">
        <v>685</v>
      </c>
      <c r="B879" s="7"/>
      <c r="C879" s="7">
        <v>1</v>
      </c>
      <c r="D879" s="9" t="e">
        <f t="shared" si="13"/>
        <v>#DIV/0!</v>
      </c>
    </row>
    <row r="880" spans="1:4" ht="14.25">
      <c r="A880" s="7" t="s">
        <v>687</v>
      </c>
      <c r="B880" s="7">
        <f>SUM(B881:B906)</f>
        <v>2388</v>
      </c>
      <c r="C880" s="7">
        <f>SUM(C881:C906)</f>
        <v>3975</v>
      </c>
      <c r="D880" s="9">
        <f t="shared" si="13"/>
        <v>66.4572864321608</v>
      </c>
    </row>
    <row r="881" spans="1:4" ht="14.25">
      <c r="A881" s="7" t="s">
        <v>598</v>
      </c>
      <c r="B881" s="7">
        <v>340</v>
      </c>
      <c r="C881" s="7">
        <v>335</v>
      </c>
      <c r="D881" s="9">
        <f t="shared" si="13"/>
        <v>-1.4705882352941124</v>
      </c>
    </row>
    <row r="882" spans="1:4" ht="14.25">
      <c r="A882" s="7" t="s">
        <v>600</v>
      </c>
      <c r="B882" s="7">
        <v>46</v>
      </c>
      <c r="C882" s="7">
        <v>46</v>
      </c>
      <c r="D882" s="9">
        <f t="shared" si="13"/>
        <v>0</v>
      </c>
    </row>
    <row r="883" spans="1:4" ht="14.25">
      <c r="A883" s="7" t="s">
        <v>602</v>
      </c>
      <c r="B883" s="7"/>
      <c r="C883" s="7"/>
      <c r="D883" s="9" t="e">
        <f t="shared" si="13"/>
        <v>#DIV/0!</v>
      </c>
    </row>
    <row r="884" spans="1:4" ht="14.25">
      <c r="A884" s="7" t="s">
        <v>689</v>
      </c>
      <c r="B884" s="7">
        <v>56</v>
      </c>
      <c r="C884" s="7">
        <v>58</v>
      </c>
      <c r="D884" s="9">
        <f t="shared" si="13"/>
        <v>3.571428571428581</v>
      </c>
    </row>
    <row r="885" spans="1:4" ht="14.25">
      <c r="A885" s="7" t="s">
        <v>691</v>
      </c>
      <c r="B885" s="7"/>
      <c r="C885" s="7"/>
      <c r="D885" s="9" t="e">
        <f t="shared" si="13"/>
        <v>#DIV/0!</v>
      </c>
    </row>
    <row r="886" spans="1:4" ht="14.25">
      <c r="A886" s="7" t="s">
        <v>693</v>
      </c>
      <c r="B886" s="7"/>
      <c r="C886" s="7">
        <v>139</v>
      </c>
      <c r="D886" s="9" t="e">
        <f t="shared" si="13"/>
        <v>#DIV/0!</v>
      </c>
    </row>
    <row r="887" spans="1:4" ht="14.25">
      <c r="A887" s="7" t="s">
        <v>695</v>
      </c>
      <c r="B887" s="7"/>
      <c r="C887" s="7"/>
      <c r="D887" s="9" t="e">
        <f t="shared" si="13"/>
        <v>#DIV/0!</v>
      </c>
    </row>
    <row r="888" spans="1:4" ht="14.25">
      <c r="A888" s="7" t="s">
        <v>697</v>
      </c>
      <c r="B888" s="7"/>
      <c r="C888" s="7"/>
      <c r="D888" s="9" t="e">
        <f t="shared" si="13"/>
        <v>#DIV/0!</v>
      </c>
    </row>
    <row r="889" spans="1:4" ht="14.25">
      <c r="A889" s="7" t="s">
        <v>699</v>
      </c>
      <c r="B889" s="7">
        <v>55</v>
      </c>
      <c r="C889" s="7">
        <v>59</v>
      </c>
      <c r="D889" s="9">
        <f t="shared" si="13"/>
        <v>7.272727272727275</v>
      </c>
    </row>
    <row r="890" spans="1:4" ht="14.25">
      <c r="A890" s="7" t="s">
        <v>701</v>
      </c>
      <c r="B890" s="7">
        <v>51</v>
      </c>
      <c r="C890" s="7">
        <v>53</v>
      </c>
      <c r="D890" s="9">
        <f t="shared" si="13"/>
        <v>3.9215686274509887</v>
      </c>
    </row>
    <row r="891" spans="1:4" ht="14.25">
      <c r="A891" s="7" t="s">
        <v>703</v>
      </c>
      <c r="B891" s="7">
        <v>1124</v>
      </c>
      <c r="C891" s="7">
        <v>1743</v>
      </c>
      <c r="D891" s="9">
        <f t="shared" si="13"/>
        <v>55.071174377224196</v>
      </c>
    </row>
    <row r="892" spans="1:4" ht="14.25">
      <c r="A892" s="7" t="s">
        <v>705</v>
      </c>
      <c r="B892" s="7"/>
      <c r="C892" s="7"/>
      <c r="D892" s="9" t="e">
        <f t="shared" si="13"/>
        <v>#DIV/0!</v>
      </c>
    </row>
    <row r="893" spans="1:4" ht="14.25">
      <c r="A893" s="7" t="s">
        <v>706</v>
      </c>
      <c r="B893" s="7">
        <v>2</v>
      </c>
      <c r="C893" s="7">
        <v>2</v>
      </c>
      <c r="D893" s="9">
        <f t="shared" si="13"/>
        <v>0</v>
      </c>
    </row>
    <row r="894" spans="1:4" ht="14.25">
      <c r="A894" s="7" t="s">
        <v>707</v>
      </c>
      <c r="B894" s="7">
        <v>17</v>
      </c>
      <c r="C894" s="7">
        <v>38</v>
      </c>
      <c r="D894" s="9">
        <f t="shared" si="13"/>
        <v>123.52941176470588</v>
      </c>
    </row>
    <row r="895" spans="1:4" ht="14.25">
      <c r="A895" s="7" t="s">
        <v>665</v>
      </c>
      <c r="B895" s="7">
        <v>80</v>
      </c>
      <c r="C895" s="7">
        <v>282</v>
      </c>
      <c r="D895" s="9">
        <f t="shared" si="13"/>
        <v>252.5</v>
      </c>
    </row>
    <row r="896" spans="1:4" ht="14.25">
      <c r="A896" s="7" t="s">
        <v>667</v>
      </c>
      <c r="B896" s="7">
        <v>17</v>
      </c>
      <c r="C896" s="7">
        <v>150</v>
      </c>
      <c r="D896" s="9">
        <f t="shared" si="13"/>
        <v>782.3529411764706</v>
      </c>
    </row>
    <row r="897" spans="1:4" ht="14.25">
      <c r="A897" s="7" t="s">
        <v>1093</v>
      </c>
      <c r="B897" s="7">
        <v>10</v>
      </c>
      <c r="C897" s="7">
        <v>32</v>
      </c>
      <c r="D897" s="9">
        <f t="shared" si="13"/>
        <v>220.00000000000003</v>
      </c>
    </row>
    <row r="898" spans="1:4" ht="14.25">
      <c r="A898" s="7" t="s">
        <v>671</v>
      </c>
      <c r="B898" s="7"/>
      <c r="C898" s="7"/>
      <c r="D898" s="9" t="e">
        <f t="shared" si="13"/>
        <v>#DIV/0!</v>
      </c>
    </row>
    <row r="899" spans="1:4" ht="14.25">
      <c r="A899" s="7" t="s">
        <v>673</v>
      </c>
      <c r="B899" s="7"/>
      <c r="C899" s="7"/>
      <c r="D899" s="9" t="e">
        <f t="shared" si="13"/>
        <v>#DIV/0!</v>
      </c>
    </row>
    <row r="900" spans="1:4" ht="14.25">
      <c r="A900" s="7" t="s">
        <v>675</v>
      </c>
      <c r="B900" s="7"/>
      <c r="C900" s="7">
        <v>10</v>
      </c>
      <c r="D900" s="9" t="e">
        <f t="shared" si="13"/>
        <v>#DIV/0!</v>
      </c>
    </row>
    <row r="901" spans="1:4" ht="14.25">
      <c r="A901" s="7" t="s">
        <v>677</v>
      </c>
      <c r="B901" s="7">
        <v>380</v>
      </c>
      <c r="C901" s="7">
        <v>242</v>
      </c>
      <c r="D901" s="9">
        <f t="shared" si="13"/>
        <v>-36.31578947368421</v>
      </c>
    </row>
    <row r="902" spans="1:4" ht="14.25">
      <c r="A902" s="7" t="s">
        <v>679</v>
      </c>
      <c r="B902" s="7">
        <v>200</v>
      </c>
      <c r="C902" s="7">
        <v>130</v>
      </c>
      <c r="D902" s="9">
        <f t="shared" si="13"/>
        <v>-35</v>
      </c>
    </row>
    <row r="903" spans="1:4" ht="14.25">
      <c r="A903" s="7" t="s">
        <v>670</v>
      </c>
      <c r="B903" s="7"/>
      <c r="C903" s="7"/>
      <c r="D903" s="9" t="e">
        <f t="shared" si="13"/>
        <v>#DIV/0!</v>
      </c>
    </row>
    <row r="904" spans="1:4" ht="14.25">
      <c r="A904" s="7" t="s">
        <v>682</v>
      </c>
      <c r="B904" s="7"/>
      <c r="C904" s="7">
        <v>50</v>
      </c>
      <c r="D904" s="9" t="e">
        <f t="shared" si="13"/>
        <v>#DIV/0!</v>
      </c>
    </row>
    <row r="905" spans="1:4" ht="14.25">
      <c r="A905" s="7" t="s">
        <v>684</v>
      </c>
      <c r="B905" s="7">
        <v>10</v>
      </c>
      <c r="C905" s="7">
        <v>606</v>
      </c>
      <c r="D905" s="9">
        <f t="shared" si="13"/>
        <v>5960</v>
      </c>
    </row>
    <row r="906" spans="1:4" ht="14.25">
      <c r="A906" s="7" t="s">
        <v>686</v>
      </c>
      <c r="B906" s="7"/>
      <c r="C906" s="7"/>
      <c r="D906" s="9" t="e">
        <f t="shared" si="13"/>
        <v>#DIV/0!</v>
      </c>
    </row>
    <row r="907" spans="1:4" ht="14.25">
      <c r="A907" s="7" t="s">
        <v>688</v>
      </c>
      <c r="B907" s="7">
        <f>SUM(B908:B917)</f>
        <v>30</v>
      </c>
      <c r="C907" s="7">
        <f>SUM(C908:C917)</f>
        <v>1026</v>
      </c>
      <c r="D907" s="9">
        <f t="shared" si="13"/>
        <v>3320.0000000000005</v>
      </c>
    </row>
    <row r="908" spans="1:4" ht="14.25">
      <c r="A908" s="7" t="s">
        <v>598</v>
      </c>
      <c r="B908" s="7">
        <v>30</v>
      </c>
      <c r="C908" s="7"/>
      <c r="D908" s="9">
        <f t="shared" si="13"/>
        <v>-100</v>
      </c>
    </row>
    <row r="909" spans="1:4" ht="14.25">
      <c r="A909" s="7" t="s">
        <v>600</v>
      </c>
      <c r="B909" s="7"/>
      <c r="C909" s="7">
        <v>26</v>
      </c>
      <c r="D909" s="9" t="e">
        <f t="shared" si="13"/>
        <v>#DIV/0!</v>
      </c>
    </row>
    <row r="910" spans="1:4" ht="14.25">
      <c r="A910" s="7" t="s">
        <v>602</v>
      </c>
      <c r="B910" s="7"/>
      <c r="C910" s="7"/>
      <c r="D910" s="9" t="e">
        <f t="shared" si="13"/>
        <v>#DIV/0!</v>
      </c>
    </row>
    <row r="911" spans="1:4" ht="14.25">
      <c r="A911" s="7" t="s">
        <v>690</v>
      </c>
      <c r="B911" s="7"/>
      <c r="C911" s="7"/>
      <c r="D911" s="9" t="e">
        <f t="shared" si="13"/>
        <v>#DIV/0!</v>
      </c>
    </row>
    <row r="912" spans="1:4" ht="14.25">
      <c r="A912" s="7" t="s">
        <v>692</v>
      </c>
      <c r="B912" s="7"/>
      <c r="C912" s="7"/>
      <c r="D912" s="9" t="e">
        <f t="shared" si="13"/>
        <v>#DIV/0!</v>
      </c>
    </row>
    <row r="913" spans="1:4" ht="14.25">
      <c r="A913" s="7" t="s">
        <v>694</v>
      </c>
      <c r="B913" s="7"/>
      <c r="C913" s="7"/>
      <c r="D913" s="9" t="e">
        <f t="shared" si="13"/>
        <v>#DIV/0!</v>
      </c>
    </row>
    <row r="914" spans="1:4" ht="14.25">
      <c r="A914" s="7" t="s">
        <v>696</v>
      </c>
      <c r="B914" s="7"/>
      <c r="C914" s="7"/>
      <c r="D914" s="9" t="e">
        <f t="shared" si="13"/>
        <v>#DIV/0!</v>
      </c>
    </row>
    <row r="915" spans="1:4" ht="14.25">
      <c r="A915" s="7" t="s">
        <v>1095</v>
      </c>
      <c r="B915" s="7"/>
      <c r="C915" s="7"/>
      <c r="D915" s="9" t="e">
        <f t="shared" si="13"/>
        <v>#DIV/0!</v>
      </c>
    </row>
    <row r="916" spans="1:4" ht="14.25">
      <c r="A916" s="7" t="s">
        <v>700</v>
      </c>
      <c r="B916" s="7"/>
      <c r="C916" s="7">
        <v>1000</v>
      </c>
      <c r="D916" s="9" t="e">
        <f t="shared" si="13"/>
        <v>#DIV/0!</v>
      </c>
    </row>
    <row r="917" spans="1:4" ht="14.25">
      <c r="A917" s="7" t="s">
        <v>702</v>
      </c>
      <c r="B917" s="7"/>
      <c r="C917" s="7"/>
      <c r="D917" s="9" t="e">
        <f t="shared" si="13"/>
        <v>#DIV/0!</v>
      </c>
    </row>
    <row r="918" spans="1:4" ht="14.25">
      <c r="A918" s="7" t="s">
        <v>704</v>
      </c>
      <c r="B918" s="7">
        <f>SUM(B919:B928)</f>
        <v>546</v>
      </c>
      <c r="C918" s="7">
        <f>SUM(C919:C928)</f>
        <v>116</v>
      </c>
      <c r="D918" s="9">
        <f t="shared" si="13"/>
        <v>-78.75457875457876</v>
      </c>
    </row>
    <row r="919" spans="1:4" ht="14.25">
      <c r="A919" s="7" t="s">
        <v>598</v>
      </c>
      <c r="B919" s="7">
        <v>20</v>
      </c>
      <c r="C919" s="7"/>
      <c r="D919" s="9">
        <f t="shared" si="13"/>
        <v>-100</v>
      </c>
    </row>
    <row r="920" spans="1:4" ht="14.25">
      <c r="A920" s="7" t="s">
        <v>600</v>
      </c>
      <c r="B920" s="7"/>
      <c r="C920" s="7">
        <v>20</v>
      </c>
      <c r="D920" s="9" t="e">
        <f t="shared" si="13"/>
        <v>#DIV/0!</v>
      </c>
    </row>
    <row r="921" spans="1:4" ht="14.25">
      <c r="A921" s="7" t="s">
        <v>602</v>
      </c>
      <c r="B921" s="7"/>
      <c r="C921" s="7"/>
      <c r="D921" s="9" t="e">
        <f t="shared" si="13"/>
        <v>#DIV/0!</v>
      </c>
    </row>
    <row r="922" spans="1:4" ht="14.25">
      <c r="A922" s="7" t="s">
        <v>708</v>
      </c>
      <c r="B922" s="7">
        <v>495</v>
      </c>
      <c r="C922" s="7">
        <v>58</v>
      </c>
      <c r="D922" s="9">
        <f t="shared" si="13"/>
        <v>-88.28282828282829</v>
      </c>
    </row>
    <row r="923" spans="1:4" ht="14.25">
      <c r="A923" s="7" t="s">
        <v>710</v>
      </c>
      <c r="B923" s="7"/>
      <c r="C923" s="7"/>
      <c r="D923" s="9" t="e">
        <f t="shared" si="13"/>
        <v>#DIV/0!</v>
      </c>
    </row>
    <row r="924" spans="1:4" ht="14.25">
      <c r="A924" s="7" t="s">
        <v>712</v>
      </c>
      <c r="B924" s="7"/>
      <c r="C924" s="7"/>
      <c r="D924" s="9" t="e">
        <f t="shared" si="13"/>
        <v>#DIV/0!</v>
      </c>
    </row>
    <row r="925" spans="1:4" ht="14.25">
      <c r="A925" s="7" t="s">
        <v>714</v>
      </c>
      <c r="B925" s="7"/>
      <c r="C925" s="7"/>
      <c r="D925" s="9" t="e">
        <f t="shared" si="13"/>
        <v>#DIV/0!</v>
      </c>
    </row>
    <row r="926" spans="1:4" ht="14.25">
      <c r="A926" s="7" t="s">
        <v>716</v>
      </c>
      <c r="B926" s="7"/>
      <c r="C926" s="7"/>
      <c r="D926" s="9" t="e">
        <f t="shared" si="13"/>
        <v>#DIV/0!</v>
      </c>
    </row>
    <row r="927" spans="1:4" ht="14.25">
      <c r="A927" s="7" t="s">
        <v>718</v>
      </c>
      <c r="B927" s="7"/>
      <c r="C927" s="7"/>
      <c r="D927" s="9" t="e">
        <f t="shared" si="13"/>
        <v>#DIV/0!</v>
      </c>
    </row>
    <row r="928" spans="1:4" ht="14.25">
      <c r="A928" s="7" t="s">
        <v>720</v>
      </c>
      <c r="B928" s="7">
        <v>31</v>
      </c>
      <c r="C928" s="7">
        <v>38</v>
      </c>
      <c r="D928" s="9">
        <f aca="true" t="shared" si="14" ref="D928:D991">(C928/B928-1)*100</f>
        <v>22.580645161290324</v>
      </c>
    </row>
    <row r="929" spans="1:4" ht="14.25">
      <c r="A929" s="7" t="s">
        <v>721</v>
      </c>
      <c r="B929" s="7">
        <f>SUM(B930:B934)</f>
        <v>349</v>
      </c>
      <c r="C929" s="7">
        <f>SUM(C930:C934)</f>
        <v>359</v>
      </c>
      <c r="D929" s="9">
        <f t="shared" si="14"/>
        <v>2.865329512893977</v>
      </c>
    </row>
    <row r="930" spans="1:4" ht="14.25">
      <c r="A930" s="7" t="s">
        <v>722</v>
      </c>
      <c r="B930" s="7">
        <v>129</v>
      </c>
      <c r="C930" s="7">
        <v>139</v>
      </c>
      <c r="D930" s="9">
        <f t="shared" si="14"/>
        <v>7.751937984496116</v>
      </c>
    </row>
    <row r="931" spans="1:4" ht="14.25">
      <c r="A931" s="7" t="s">
        <v>723</v>
      </c>
      <c r="B931" s="7"/>
      <c r="C931" s="7"/>
      <c r="D931" s="9" t="e">
        <f t="shared" si="14"/>
        <v>#DIV/0!</v>
      </c>
    </row>
    <row r="932" spans="1:4" ht="14.25">
      <c r="A932" s="7" t="s">
        <v>725</v>
      </c>
      <c r="B932" s="7"/>
      <c r="C932" s="7"/>
      <c r="D932" s="9" t="e">
        <f t="shared" si="14"/>
        <v>#DIV/0!</v>
      </c>
    </row>
    <row r="933" spans="1:4" ht="14.25">
      <c r="A933" s="7" t="s">
        <v>727</v>
      </c>
      <c r="B933" s="7"/>
      <c r="C933" s="7"/>
      <c r="D933" s="9" t="e">
        <f t="shared" si="14"/>
        <v>#DIV/0!</v>
      </c>
    </row>
    <row r="934" spans="1:4" ht="14.25">
      <c r="A934" s="7" t="s">
        <v>729</v>
      </c>
      <c r="B934" s="7">
        <v>220</v>
      </c>
      <c r="C934" s="7">
        <v>220</v>
      </c>
      <c r="D934" s="9">
        <f t="shared" si="14"/>
        <v>0</v>
      </c>
    </row>
    <row r="935" spans="1:4" ht="14.25">
      <c r="A935" s="7" t="s">
        <v>731</v>
      </c>
      <c r="B935" s="7">
        <f>SUM(B936:B941)</f>
        <v>90</v>
      </c>
      <c r="C935" s="7">
        <f>SUM(C936:C941)</f>
        <v>50</v>
      </c>
      <c r="D935" s="9">
        <f t="shared" si="14"/>
        <v>-44.44444444444444</v>
      </c>
    </row>
    <row r="936" spans="1:4" ht="14.25">
      <c r="A936" s="7" t="s">
        <v>733</v>
      </c>
      <c r="B936" s="7">
        <v>20</v>
      </c>
      <c r="C936" s="7">
        <v>50</v>
      </c>
      <c r="D936" s="9">
        <f t="shared" si="14"/>
        <v>150</v>
      </c>
    </row>
    <row r="937" spans="1:4" ht="14.25">
      <c r="A937" s="7" t="s">
        <v>1098</v>
      </c>
      <c r="B937" s="7"/>
      <c r="C937" s="7"/>
      <c r="D937" s="9" t="e">
        <f t="shared" si="14"/>
        <v>#DIV/0!</v>
      </c>
    </row>
    <row r="938" spans="1:4" ht="14.25">
      <c r="A938" s="7" t="s">
        <v>737</v>
      </c>
      <c r="B938" s="7"/>
      <c r="C938" s="7"/>
      <c r="D938" s="9" t="e">
        <f t="shared" si="14"/>
        <v>#DIV/0!</v>
      </c>
    </row>
    <row r="939" spans="1:4" ht="14.25">
      <c r="A939" s="7" t="s">
        <v>739</v>
      </c>
      <c r="B939" s="7"/>
      <c r="C939" s="7"/>
      <c r="D939" s="9" t="e">
        <f t="shared" si="14"/>
        <v>#DIV/0!</v>
      </c>
    </row>
    <row r="940" spans="1:4" ht="14.25">
      <c r="A940" s="7" t="s">
        <v>741</v>
      </c>
      <c r="B940" s="7"/>
      <c r="C940" s="7"/>
      <c r="D940" s="9" t="e">
        <f t="shared" si="14"/>
        <v>#DIV/0!</v>
      </c>
    </row>
    <row r="941" spans="1:4" ht="14.25">
      <c r="A941" s="7" t="s">
        <v>743</v>
      </c>
      <c r="B941" s="7">
        <v>70</v>
      </c>
      <c r="C941" s="7"/>
      <c r="D941" s="9">
        <f t="shared" si="14"/>
        <v>-100</v>
      </c>
    </row>
    <row r="942" spans="1:4" ht="14.25">
      <c r="A942" s="7" t="s">
        <v>1099</v>
      </c>
      <c r="B942" s="7">
        <f>SUM(B943:B945)</f>
        <v>0</v>
      </c>
      <c r="C942" s="7">
        <f>SUM(C943:C945)</f>
        <v>0</v>
      </c>
      <c r="D942" s="9" t="e">
        <f t="shared" si="14"/>
        <v>#DIV/0!</v>
      </c>
    </row>
    <row r="943" spans="1:4" ht="14.25">
      <c r="A943" s="7" t="s">
        <v>1100</v>
      </c>
      <c r="B943" s="7"/>
      <c r="C943" s="7"/>
      <c r="D943" s="9" t="e">
        <f t="shared" si="14"/>
        <v>#DIV/0!</v>
      </c>
    </row>
    <row r="944" spans="1:4" ht="14.25">
      <c r="A944" s="7" t="s">
        <v>1101</v>
      </c>
      <c r="B944" s="7"/>
      <c r="C944" s="7"/>
      <c r="D944" s="9" t="e">
        <f t="shared" si="14"/>
        <v>#DIV/0!</v>
      </c>
    </row>
    <row r="945" spans="1:4" ht="14.25">
      <c r="A945" s="7" t="s">
        <v>1102</v>
      </c>
      <c r="B945" s="7"/>
      <c r="C945" s="7"/>
      <c r="D945" s="9" t="e">
        <f t="shared" si="14"/>
        <v>#DIV/0!</v>
      </c>
    </row>
    <row r="946" spans="1:4" ht="14.25">
      <c r="A946" s="7" t="s">
        <v>1103</v>
      </c>
      <c r="B946" s="7">
        <f>SUM(B947:B949)</f>
        <v>0</v>
      </c>
      <c r="C946" s="7">
        <f>SUM(C947:C949)</f>
        <v>0</v>
      </c>
      <c r="D946" s="9" t="e">
        <f t="shared" si="14"/>
        <v>#DIV/0!</v>
      </c>
    </row>
    <row r="947" spans="1:4" ht="14.25">
      <c r="A947" s="7" t="s">
        <v>1104</v>
      </c>
      <c r="B947" s="7"/>
      <c r="C947" s="7"/>
      <c r="D947" s="9" t="e">
        <f t="shared" si="14"/>
        <v>#DIV/0!</v>
      </c>
    </row>
    <row r="948" spans="1:4" ht="14.25">
      <c r="A948" s="7" t="s">
        <v>1105</v>
      </c>
      <c r="B948" s="7"/>
      <c r="C948" s="7"/>
      <c r="D948" s="9" t="e">
        <f t="shared" si="14"/>
        <v>#DIV/0!</v>
      </c>
    </row>
    <row r="949" spans="1:4" ht="14.25">
      <c r="A949" s="7" t="s">
        <v>1096</v>
      </c>
      <c r="B949" s="7"/>
      <c r="C949" s="7"/>
      <c r="D949" s="9" t="e">
        <f t="shared" si="14"/>
        <v>#DIV/0!</v>
      </c>
    </row>
    <row r="950" spans="1:4" ht="14.25">
      <c r="A950" s="7" t="s">
        <v>711</v>
      </c>
      <c r="B950" s="7">
        <f>SUM(B951:B952)</f>
        <v>1504</v>
      </c>
      <c r="C950" s="7">
        <f>SUM(C951:C952)</f>
        <v>8054</v>
      </c>
      <c r="D950" s="9">
        <f t="shared" si="14"/>
        <v>435.5053191489362</v>
      </c>
    </row>
    <row r="951" spans="1:4" ht="14.25">
      <c r="A951" s="7" t="s">
        <v>713</v>
      </c>
      <c r="B951" s="7"/>
      <c r="C951" s="7"/>
      <c r="D951" s="9" t="e">
        <f t="shared" si="14"/>
        <v>#DIV/0!</v>
      </c>
    </row>
    <row r="952" spans="1:4" ht="14.25">
      <c r="A952" s="7" t="s">
        <v>715</v>
      </c>
      <c r="B952" s="7">
        <v>1504</v>
      </c>
      <c r="C952" s="7">
        <v>8054</v>
      </c>
      <c r="D952" s="9">
        <f t="shared" si="14"/>
        <v>435.5053191489362</v>
      </c>
    </row>
    <row r="953" spans="1:4" ht="14.25">
      <c r="A953" s="18" t="s">
        <v>1097</v>
      </c>
      <c r="B953" s="18">
        <f>B954+B984+B994+B1004+B1009+B1016+B1021</f>
        <v>12398</v>
      </c>
      <c r="C953" s="18">
        <f>C954+C984+C994+C1004+C1009+C1016+C1021</f>
        <v>9855</v>
      </c>
      <c r="D953" s="19">
        <f t="shared" si="14"/>
        <v>-20.511372802064855</v>
      </c>
    </row>
    <row r="954" spans="1:4" ht="14.25">
      <c r="A954" s="7" t="s">
        <v>719</v>
      </c>
      <c r="B954" s="7">
        <f>SUM(B955:B983)</f>
        <v>9682</v>
      </c>
      <c r="C954" s="7">
        <f>SUM(C955:C983)</f>
        <v>9850</v>
      </c>
      <c r="D954" s="9">
        <f t="shared" si="14"/>
        <v>1.7351786820904769</v>
      </c>
    </row>
    <row r="955" spans="1:4" ht="14.25">
      <c r="A955" s="7" t="s">
        <v>598</v>
      </c>
      <c r="B955" s="7">
        <v>245</v>
      </c>
      <c r="C955" s="7">
        <v>252</v>
      </c>
      <c r="D955" s="9">
        <f t="shared" si="14"/>
        <v>2.857142857142847</v>
      </c>
    </row>
    <row r="956" spans="1:4" ht="14.25">
      <c r="A956" s="7" t="s">
        <v>600</v>
      </c>
      <c r="B956" s="7">
        <v>2601</v>
      </c>
      <c r="C956" s="7">
        <v>2618</v>
      </c>
      <c r="D956" s="9">
        <f t="shared" si="14"/>
        <v>0.6535947712418277</v>
      </c>
    </row>
    <row r="957" spans="1:4" ht="14.25">
      <c r="A957" s="7" t="s">
        <v>602</v>
      </c>
      <c r="B957" s="7"/>
      <c r="C957" s="7"/>
      <c r="D957" s="9" t="e">
        <f t="shared" si="14"/>
        <v>#DIV/0!</v>
      </c>
    </row>
    <row r="958" spans="1:4" ht="14.25">
      <c r="A958" s="7" t="s">
        <v>724</v>
      </c>
      <c r="B958" s="7"/>
      <c r="C958" s="7"/>
      <c r="D958" s="9" t="e">
        <f t="shared" si="14"/>
        <v>#DIV/0!</v>
      </c>
    </row>
    <row r="959" spans="1:4" ht="14.25">
      <c r="A959" s="7" t="s">
        <v>726</v>
      </c>
      <c r="B959" s="7"/>
      <c r="C959" s="7"/>
      <c r="D959" s="9" t="e">
        <f t="shared" si="14"/>
        <v>#DIV/0!</v>
      </c>
    </row>
    <row r="960" spans="1:4" ht="14.25">
      <c r="A960" s="7" t="s">
        <v>728</v>
      </c>
      <c r="B960" s="7">
        <v>6715</v>
      </c>
      <c r="C960" s="7">
        <v>6843</v>
      </c>
      <c r="D960" s="9">
        <f t="shared" si="14"/>
        <v>1.9061801935964295</v>
      </c>
    </row>
    <row r="961" spans="1:4" ht="14.25">
      <c r="A961" s="7" t="s">
        <v>730</v>
      </c>
      <c r="B961" s="7"/>
      <c r="C961" s="7"/>
      <c r="D961" s="9" t="e">
        <f t="shared" si="14"/>
        <v>#DIV/0!</v>
      </c>
    </row>
    <row r="962" spans="1:4" ht="14.25">
      <c r="A962" s="7" t="s">
        <v>732</v>
      </c>
      <c r="B962" s="7">
        <v>27</v>
      </c>
      <c r="C962" s="7">
        <v>27</v>
      </c>
      <c r="D962" s="9">
        <f t="shared" si="14"/>
        <v>0</v>
      </c>
    </row>
    <row r="963" spans="1:4" ht="14.25">
      <c r="A963" s="7" t="s">
        <v>734</v>
      </c>
      <c r="B963" s="7"/>
      <c r="C963" s="7"/>
      <c r="D963" s="9" t="e">
        <f t="shared" si="14"/>
        <v>#DIV/0!</v>
      </c>
    </row>
    <row r="964" spans="1:4" ht="14.25">
      <c r="A964" s="7" t="s">
        <v>736</v>
      </c>
      <c r="B964" s="7"/>
      <c r="C964" s="7"/>
      <c r="D964" s="9" t="e">
        <f t="shared" si="14"/>
        <v>#DIV/0!</v>
      </c>
    </row>
    <row r="965" spans="1:4" ht="14.25">
      <c r="A965" s="7" t="s">
        <v>738</v>
      </c>
      <c r="B965" s="7"/>
      <c r="C965" s="7"/>
      <c r="D965" s="9" t="e">
        <f t="shared" si="14"/>
        <v>#DIV/0!</v>
      </c>
    </row>
    <row r="966" spans="1:4" ht="14.25">
      <c r="A966" s="7" t="s">
        <v>740</v>
      </c>
      <c r="B966" s="7">
        <v>79</v>
      </c>
      <c r="C966" s="7">
        <v>95</v>
      </c>
      <c r="D966" s="9">
        <f t="shared" si="14"/>
        <v>20.253164556962023</v>
      </c>
    </row>
    <row r="967" spans="1:4" ht="14.25">
      <c r="A967" s="7" t="s">
        <v>742</v>
      </c>
      <c r="B967" s="7"/>
      <c r="C967" s="7"/>
      <c r="D967" s="9" t="e">
        <f t="shared" si="14"/>
        <v>#DIV/0!</v>
      </c>
    </row>
    <row r="968" spans="1:4" ht="14.25">
      <c r="A968" s="7" t="s">
        <v>744</v>
      </c>
      <c r="B968" s="7"/>
      <c r="C968" s="7"/>
      <c r="D968" s="9" t="e">
        <f t="shared" si="14"/>
        <v>#DIV/0!</v>
      </c>
    </row>
    <row r="969" spans="1:4" ht="14.25">
      <c r="A969" s="7" t="s">
        <v>746</v>
      </c>
      <c r="B969" s="7"/>
      <c r="C969" s="7"/>
      <c r="D969" s="9" t="e">
        <f t="shared" si="14"/>
        <v>#DIV/0!</v>
      </c>
    </row>
    <row r="970" spans="1:4" ht="14.25">
      <c r="A970" s="7" t="s">
        <v>748</v>
      </c>
      <c r="B970" s="7"/>
      <c r="C970" s="7"/>
      <c r="D970" s="9" t="e">
        <f t="shared" si="14"/>
        <v>#DIV/0!</v>
      </c>
    </row>
    <row r="971" spans="1:4" ht="14.25">
      <c r="A971" s="7" t="s">
        <v>750</v>
      </c>
      <c r="B971" s="7"/>
      <c r="C971" s="7"/>
      <c r="D971" s="9" t="e">
        <f t="shared" si="14"/>
        <v>#DIV/0!</v>
      </c>
    </row>
    <row r="972" spans="1:4" ht="14.25">
      <c r="A972" s="7" t="s">
        <v>752</v>
      </c>
      <c r="B972" s="7"/>
      <c r="C972" s="7"/>
      <c r="D972" s="9" t="e">
        <f t="shared" si="14"/>
        <v>#DIV/0!</v>
      </c>
    </row>
    <row r="973" spans="1:4" ht="14.25">
      <c r="A973" s="7" t="s">
        <v>754</v>
      </c>
      <c r="B973" s="7">
        <v>15</v>
      </c>
      <c r="C973" s="7"/>
      <c r="D973" s="9">
        <f t="shared" si="14"/>
        <v>-100</v>
      </c>
    </row>
    <row r="974" spans="1:4" ht="14.25">
      <c r="A974" s="7" t="s">
        <v>756</v>
      </c>
      <c r="B974" s="7"/>
      <c r="C974" s="7"/>
      <c r="D974" s="9" t="e">
        <f t="shared" si="14"/>
        <v>#DIV/0!</v>
      </c>
    </row>
    <row r="975" spans="1:4" ht="14.25">
      <c r="A975" s="7" t="s">
        <v>758</v>
      </c>
      <c r="B975" s="7"/>
      <c r="C975" s="7"/>
      <c r="D975" s="9" t="e">
        <f t="shared" si="14"/>
        <v>#DIV/0!</v>
      </c>
    </row>
    <row r="976" spans="1:4" ht="14.25">
      <c r="A976" s="7" t="s">
        <v>759</v>
      </c>
      <c r="B976" s="7"/>
      <c r="C976" s="7"/>
      <c r="D976" s="9" t="e">
        <f t="shared" si="14"/>
        <v>#DIV/0!</v>
      </c>
    </row>
    <row r="977" spans="1:4" ht="14.25">
      <c r="A977" s="7" t="s">
        <v>761</v>
      </c>
      <c r="B977" s="7"/>
      <c r="C977" s="7"/>
      <c r="D977" s="9" t="e">
        <f t="shared" si="14"/>
        <v>#DIV/0!</v>
      </c>
    </row>
    <row r="978" spans="1:4" ht="14.25">
      <c r="A978" s="7" t="s">
        <v>763</v>
      </c>
      <c r="B978" s="7"/>
      <c r="C978" s="7">
        <v>15</v>
      </c>
      <c r="D978" s="9" t="e">
        <f t="shared" si="14"/>
        <v>#DIV/0!</v>
      </c>
    </row>
    <row r="979" spans="1:4" ht="14.25">
      <c r="A979" s="7" t="s">
        <v>765</v>
      </c>
      <c r="B979" s="7"/>
      <c r="C979" s="7"/>
      <c r="D979" s="9" t="e">
        <f t="shared" si="14"/>
        <v>#DIV/0!</v>
      </c>
    </row>
    <row r="980" spans="1:4" ht="14.25">
      <c r="A980" s="7" t="s">
        <v>767</v>
      </c>
      <c r="B980" s="7"/>
      <c r="C980" s="7"/>
      <c r="D980" s="9" t="e">
        <f t="shared" si="14"/>
        <v>#DIV/0!</v>
      </c>
    </row>
    <row r="981" spans="1:4" ht="14.25">
      <c r="A981" s="7" t="s">
        <v>769</v>
      </c>
      <c r="B981" s="7"/>
      <c r="C981" s="7"/>
      <c r="D981" s="9" t="e">
        <f t="shared" si="14"/>
        <v>#DIV/0!</v>
      </c>
    </row>
    <row r="982" spans="1:4" ht="14.25">
      <c r="A982" s="7" t="s">
        <v>771</v>
      </c>
      <c r="B982" s="7"/>
      <c r="C982" s="7"/>
      <c r="D982" s="9" t="e">
        <f t="shared" si="14"/>
        <v>#DIV/0!</v>
      </c>
    </row>
    <row r="983" spans="1:4" ht="14.25">
      <c r="A983" s="7" t="s">
        <v>773</v>
      </c>
      <c r="B983" s="7"/>
      <c r="C983" s="7"/>
      <c r="D983" s="9" t="e">
        <f t="shared" si="14"/>
        <v>#DIV/0!</v>
      </c>
    </row>
    <row r="984" spans="1:4" ht="14.25">
      <c r="A984" s="7" t="s">
        <v>774</v>
      </c>
      <c r="B984" s="7">
        <f>SUM(B985:B993)</f>
        <v>0</v>
      </c>
      <c r="C984" s="7">
        <f>SUM(C985:C993)</f>
        <v>0</v>
      </c>
      <c r="D984" s="9" t="e">
        <f t="shared" si="14"/>
        <v>#DIV/0!</v>
      </c>
    </row>
    <row r="985" spans="1:4" ht="14.25">
      <c r="A985" s="7" t="s">
        <v>598</v>
      </c>
      <c r="B985" s="7"/>
      <c r="C985" s="7"/>
      <c r="D985" s="9" t="e">
        <f t="shared" si="14"/>
        <v>#DIV/0!</v>
      </c>
    </row>
    <row r="986" spans="1:4" ht="14.25">
      <c r="A986" s="7" t="s">
        <v>600</v>
      </c>
      <c r="B986" s="7"/>
      <c r="C986" s="7"/>
      <c r="D986" s="9" t="e">
        <f t="shared" si="14"/>
        <v>#DIV/0!</v>
      </c>
    </row>
    <row r="987" spans="1:4" ht="14.25">
      <c r="A987" s="7" t="s">
        <v>602</v>
      </c>
      <c r="B987" s="7"/>
      <c r="C987" s="7"/>
      <c r="D987" s="9" t="e">
        <f t="shared" si="14"/>
        <v>#DIV/0!</v>
      </c>
    </row>
    <row r="988" spans="1:4" ht="14.25">
      <c r="A988" s="7" t="s">
        <v>777</v>
      </c>
      <c r="B988" s="7"/>
      <c r="C988" s="7"/>
      <c r="D988" s="9" t="e">
        <f t="shared" si="14"/>
        <v>#DIV/0!</v>
      </c>
    </row>
    <row r="989" spans="1:4" ht="14.25">
      <c r="A989" s="7" t="s">
        <v>779</v>
      </c>
      <c r="B989" s="7"/>
      <c r="C989" s="7"/>
      <c r="D989" s="9" t="e">
        <f t="shared" si="14"/>
        <v>#DIV/0!</v>
      </c>
    </row>
    <row r="990" spans="1:4" ht="14.25">
      <c r="A990" s="7" t="s">
        <v>781</v>
      </c>
      <c r="B990" s="7"/>
      <c r="C990" s="7"/>
      <c r="D990" s="9" t="e">
        <f t="shared" si="14"/>
        <v>#DIV/0!</v>
      </c>
    </row>
    <row r="991" spans="1:4" ht="14.25">
      <c r="A991" s="7" t="s">
        <v>783</v>
      </c>
      <c r="B991" s="7"/>
      <c r="C991" s="7"/>
      <c r="D991" s="9" t="e">
        <f t="shared" si="14"/>
        <v>#DIV/0!</v>
      </c>
    </row>
    <row r="992" spans="1:4" ht="14.25">
      <c r="A992" s="7" t="s">
        <v>1106</v>
      </c>
      <c r="B992" s="7"/>
      <c r="C992" s="7"/>
      <c r="D992" s="9" t="e">
        <f aca="true" t="shared" si="15" ref="D992:D1055">(C992/B992-1)*100</f>
        <v>#DIV/0!</v>
      </c>
    </row>
    <row r="993" spans="1:4" ht="14.25">
      <c r="A993" s="7" t="s">
        <v>787</v>
      </c>
      <c r="B993" s="7"/>
      <c r="C993" s="7"/>
      <c r="D993" s="9" t="e">
        <f t="shared" si="15"/>
        <v>#DIV/0!</v>
      </c>
    </row>
    <row r="994" spans="1:4" ht="14.25">
      <c r="A994" s="7" t="s">
        <v>789</v>
      </c>
      <c r="B994" s="7">
        <f>SUM(B995:B1003)</f>
        <v>0</v>
      </c>
      <c r="C994" s="7">
        <f>SUM(C995:C1003)</f>
        <v>0</v>
      </c>
      <c r="D994" s="9" t="e">
        <f t="shared" si="15"/>
        <v>#DIV/0!</v>
      </c>
    </row>
    <row r="995" spans="1:4" ht="14.25">
      <c r="A995" s="7" t="s">
        <v>598</v>
      </c>
      <c r="B995" s="7"/>
      <c r="C995" s="7"/>
      <c r="D995" s="9" t="e">
        <f t="shared" si="15"/>
        <v>#DIV/0!</v>
      </c>
    </row>
    <row r="996" spans="1:4" ht="14.25">
      <c r="A996" s="7" t="s">
        <v>600</v>
      </c>
      <c r="B996" s="7"/>
      <c r="C996" s="7"/>
      <c r="D996" s="9" t="e">
        <f t="shared" si="15"/>
        <v>#DIV/0!</v>
      </c>
    </row>
    <row r="997" spans="1:4" ht="14.25">
      <c r="A997" s="7" t="s">
        <v>602</v>
      </c>
      <c r="B997" s="7"/>
      <c r="C997" s="7"/>
      <c r="D997" s="9" t="e">
        <f t="shared" si="15"/>
        <v>#DIV/0!</v>
      </c>
    </row>
    <row r="998" spans="1:4" ht="14.25">
      <c r="A998" s="7" t="s">
        <v>794</v>
      </c>
      <c r="B998" s="7"/>
      <c r="C998" s="7"/>
      <c r="D998" s="9" t="e">
        <f t="shared" si="15"/>
        <v>#DIV/0!</v>
      </c>
    </row>
    <row r="999" spans="1:4" ht="14.25">
      <c r="A999" s="7" t="s">
        <v>796</v>
      </c>
      <c r="B999" s="7"/>
      <c r="C999" s="7"/>
      <c r="D999" s="9" t="e">
        <f t="shared" si="15"/>
        <v>#DIV/0!</v>
      </c>
    </row>
    <row r="1000" spans="1:4" ht="14.25">
      <c r="A1000" s="7" t="s">
        <v>797</v>
      </c>
      <c r="B1000" s="7"/>
      <c r="C1000" s="7"/>
      <c r="D1000" s="9" t="e">
        <f t="shared" si="15"/>
        <v>#DIV/0!</v>
      </c>
    </row>
    <row r="1001" spans="1:4" ht="14.25">
      <c r="A1001" s="7" t="s">
        <v>798</v>
      </c>
      <c r="B1001" s="7"/>
      <c r="C1001" s="7"/>
      <c r="D1001" s="9" t="e">
        <f t="shared" si="15"/>
        <v>#DIV/0!</v>
      </c>
    </row>
    <row r="1002" spans="1:4" ht="14.25">
      <c r="A1002" s="7" t="s">
        <v>799</v>
      </c>
      <c r="B1002" s="7"/>
      <c r="C1002" s="7"/>
      <c r="D1002" s="9" t="e">
        <f t="shared" si="15"/>
        <v>#DIV/0!</v>
      </c>
    </row>
    <row r="1003" spans="1:4" ht="14.25">
      <c r="A1003" s="7" t="s">
        <v>760</v>
      </c>
      <c r="B1003" s="7"/>
      <c r="C1003" s="7"/>
      <c r="D1003" s="9" t="e">
        <f t="shared" si="15"/>
        <v>#DIV/0!</v>
      </c>
    </row>
    <row r="1004" spans="1:4" ht="14.25">
      <c r="A1004" s="7" t="s">
        <v>762</v>
      </c>
      <c r="B1004" s="7">
        <f>SUM(B1005:B1008)</f>
        <v>0</v>
      </c>
      <c r="C1004" s="7">
        <f>SUM(C1005:C1008)</f>
        <v>0</v>
      </c>
      <c r="D1004" s="9" t="e">
        <f t="shared" si="15"/>
        <v>#DIV/0!</v>
      </c>
    </row>
    <row r="1005" spans="1:4" ht="14.25">
      <c r="A1005" s="7" t="s">
        <v>764</v>
      </c>
      <c r="B1005" s="7"/>
      <c r="C1005" s="7"/>
      <c r="D1005" s="9" t="e">
        <f t="shared" si="15"/>
        <v>#DIV/0!</v>
      </c>
    </row>
    <row r="1006" spans="1:4" ht="14.25">
      <c r="A1006" s="7" t="s">
        <v>766</v>
      </c>
      <c r="B1006" s="7"/>
      <c r="C1006" s="7"/>
      <c r="D1006" s="9" t="e">
        <f t="shared" si="15"/>
        <v>#DIV/0!</v>
      </c>
    </row>
    <row r="1007" spans="1:4" ht="14.25">
      <c r="A1007" s="7" t="s">
        <v>768</v>
      </c>
      <c r="B1007" s="7"/>
      <c r="C1007" s="7"/>
      <c r="D1007" s="9" t="e">
        <f t="shared" si="15"/>
        <v>#DIV/0!</v>
      </c>
    </row>
    <row r="1008" spans="1:4" ht="14.25">
      <c r="A1008" s="7" t="s">
        <v>770</v>
      </c>
      <c r="B1008" s="7"/>
      <c r="C1008" s="7"/>
      <c r="D1008" s="9" t="e">
        <f t="shared" si="15"/>
        <v>#DIV/0!</v>
      </c>
    </row>
    <row r="1009" spans="1:4" ht="14.25">
      <c r="A1009" s="7" t="s">
        <v>772</v>
      </c>
      <c r="B1009" s="7">
        <f>SUM(B1010:B1015)</f>
        <v>30</v>
      </c>
      <c r="C1009" s="7">
        <f>SUM(C1010:C1015)</f>
        <v>5</v>
      </c>
      <c r="D1009" s="9">
        <f t="shared" si="15"/>
        <v>-83.33333333333334</v>
      </c>
    </row>
    <row r="1010" spans="1:4" ht="14.25">
      <c r="A1010" s="7" t="s">
        <v>598</v>
      </c>
      <c r="B1010" s="7"/>
      <c r="C1010" s="7"/>
      <c r="D1010" s="9" t="e">
        <f t="shared" si="15"/>
        <v>#DIV/0!</v>
      </c>
    </row>
    <row r="1011" spans="1:4" ht="14.25">
      <c r="A1011" s="7" t="s">
        <v>600</v>
      </c>
      <c r="B1011" s="7">
        <v>30</v>
      </c>
      <c r="C1011" s="7">
        <v>5</v>
      </c>
      <c r="D1011" s="9">
        <f t="shared" si="15"/>
        <v>-83.33333333333334</v>
      </c>
    </row>
    <row r="1012" spans="1:4" ht="14.25">
      <c r="A1012" s="7" t="s">
        <v>602</v>
      </c>
      <c r="B1012" s="7"/>
      <c r="C1012" s="7"/>
      <c r="D1012" s="9" t="e">
        <f t="shared" si="15"/>
        <v>#DIV/0!</v>
      </c>
    </row>
    <row r="1013" spans="1:4" ht="14.25">
      <c r="A1013" s="7" t="s">
        <v>775</v>
      </c>
      <c r="B1013" s="7"/>
      <c r="C1013" s="7"/>
      <c r="D1013" s="9" t="e">
        <f t="shared" si="15"/>
        <v>#DIV/0!</v>
      </c>
    </row>
    <row r="1014" spans="1:4" ht="14.25">
      <c r="A1014" s="7" t="s">
        <v>776</v>
      </c>
      <c r="B1014" s="7"/>
      <c r="C1014" s="7"/>
      <c r="D1014" s="9" t="e">
        <f t="shared" si="15"/>
        <v>#DIV/0!</v>
      </c>
    </row>
    <row r="1015" spans="1:4" ht="14.25">
      <c r="A1015" s="7" t="s">
        <v>778</v>
      </c>
      <c r="B1015" s="7"/>
      <c r="C1015" s="7"/>
      <c r="D1015" s="9" t="e">
        <f t="shared" si="15"/>
        <v>#DIV/0!</v>
      </c>
    </row>
    <row r="1016" spans="1:4" ht="14.25">
      <c r="A1016" s="7" t="s">
        <v>780</v>
      </c>
      <c r="B1016" s="7">
        <f>SUM(B1017:B1020)</f>
        <v>0</v>
      </c>
      <c r="C1016" s="7">
        <f>SUM(C1017:C1020)</f>
        <v>0</v>
      </c>
      <c r="D1016" s="9" t="e">
        <f t="shared" si="15"/>
        <v>#DIV/0!</v>
      </c>
    </row>
    <row r="1017" spans="1:4" ht="14.25">
      <c r="A1017" s="7" t="s">
        <v>782</v>
      </c>
      <c r="B1017" s="7"/>
      <c r="C1017" s="7"/>
      <c r="D1017" s="9" t="e">
        <f t="shared" si="15"/>
        <v>#DIV/0!</v>
      </c>
    </row>
    <row r="1018" spans="1:4" ht="14.25">
      <c r="A1018" s="7" t="s">
        <v>784</v>
      </c>
      <c r="B1018" s="7"/>
      <c r="C1018" s="7"/>
      <c r="D1018" s="9" t="e">
        <f t="shared" si="15"/>
        <v>#DIV/0!</v>
      </c>
    </row>
    <row r="1019" spans="1:4" ht="14.25">
      <c r="A1019" s="7" t="s">
        <v>1107</v>
      </c>
      <c r="B1019" s="7"/>
      <c r="C1019" s="7"/>
      <c r="D1019" s="9" t="e">
        <f t="shared" si="15"/>
        <v>#DIV/0!</v>
      </c>
    </row>
    <row r="1020" spans="1:4" ht="14.25">
      <c r="A1020" s="7" t="s">
        <v>788</v>
      </c>
      <c r="B1020" s="7"/>
      <c r="C1020" s="7"/>
      <c r="D1020" s="9" t="e">
        <f t="shared" si="15"/>
        <v>#DIV/0!</v>
      </c>
    </row>
    <row r="1021" spans="1:4" ht="14.25">
      <c r="A1021" s="7" t="s">
        <v>790</v>
      </c>
      <c r="B1021" s="7">
        <f>SUM(B1022:B1023)</f>
        <v>2686</v>
      </c>
      <c r="C1021" s="7">
        <f>SUM(C1022:C1023)</f>
        <v>0</v>
      </c>
      <c r="D1021" s="9">
        <f t="shared" si="15"/>
        <v>-100</v>
      </c>
    </row>
    <row r="1022" spans="1:4" ht="14.25">
      <c r="A1022" s="7" t="s">
        <v>791</v>
      </c>
      <c r="B1022" s="7"/>
      <c r="C1022" s="7"/>
      <c r="D1022" s="9" t="e">
        <f t="shared" si="15"/>
        <v>#DIV/0!</v>
      </c>
    </row>
    <row r="1023" spans="1:4" ht="14.25">
      <c r="A1023" s="1" t="s">
        <v>792</v>
      </c>
      <c r="B1023" s="1">
        <v>2686</v>
      </c>
      <c r="C1023" s="1"/>
      <c r="D1023" s="9">
        <f t="shared" si="15"/>
        <v>-100</v>
      </c>
    </row>
    <row r="1024" spans="1:4" ht="14.25">
      <c r="A1024" s="7" t="s">
        <v>1108</v>
      </c>
      <c r="B1024" s="7">
        <f>B1025+B1035+B1051+B1056+B1070+B1078+B1084+B1091</f>
        <v>6559</v>
      </c>
      <c r="C1024" s="7">
        <f>C1025+C1035+C1051+C1056+C1070+C1078+C1084+C1091</f>
        <v>6602</v>
      </c>
      <c r="D1024" s="9">
        <f t="shared" si="15"/>
        <v>0.6555877420338474</v>
      </c>
    </row>
    <row r="1025" spans="1:4" ht="14.25">
      <c r="A1025" s="7" t="s">
        <v>1109</v>
      </c>
      <c r="B1025" s="7">
        <f>SUM(B1026:B1034)</f>
        <v>559</v>
      </c>
      <c r="C1025" s="7">
        <f>SUM(C1026:C1034)</f>
        <v>544</v>
      </c>
      <c r="D1025" s="9">
        <f t="shared" si="15"/>
        <v>-2.683363148479423</v>
      </c>
    </row>
    <row r="1026" spans="1:4" ht="14.25">
      <c r="A1026" s="7" t="s">
        <v>598</v>
      </c>
      <c r="B1026" s="7">
        <v>183</v>
      </c>
      <c r="C1026" s="7">
        <v>180</v>
      </c>
      <c r="D1026" s="9">
        <f t="shared" si="15"/>
        <v>-1.6393442622950838</v>
      </c>
    </row>
    <row r="1027" spans="1:4" ht="14.25">
      <c r="A1027" s="7" t="s">
        <v>600</v>
      </c>
      <c r="B1027" s="7">
        <v>105</v>
      </c>
      <c r="C1027" s="7">
        <v>97</v>
      </c>
      <c r="D1027" s="9">
        <f t="shared" si="15"/>
        <v>-7.619047619047614</v>
      </c>
    </row>
    <row r="1028" spans="1:4" ht="14.25">
      <c r="A1028" s="7" t="s">
        <v>602</v>
      </c>
      <c r="B1028" s="7"/>
      <c r="C1028" s="7"/>
      <c r="D1028" s="9" t="e">
        <f t="shared" si="15"/>
        <v>#DIV/0!</v>
      </c>
    </row>
    <row r="1029" spans="1:4" ht="14.25">
      <c r="A1029" s="7" t="s">
        <v>800</v>
      </c>
      <c r="B1029" s="7">
        <v>120</v>
      </c>
      <c r="C1029" s="7">
        <v>106</v>
      </c>
      <c r="D1029" s="9">
        <f t="shared" si="15"/>
        <v>-11.66666666666667</v>
      </c>
    </row>
    <row r="1030" spans="1:4" ht="14.25">
      <c r="A1030" s="7" t="s">
        <v>801</v>
      </c>
      <c r="B1030" s="7"/>
      <c r="C1030" s="7"/>
      <c r="D1030" s="9" t="e">
        <f t="shared" si="15"/>
        <v>#DIV/0!</v>
      </c>
    </row>
    <row r="1031" spans="1:4" ht="14.25">
      <c r="A1031" s="7" t="s">
        <v>802</v>
      </c>
      <c r="B1031" s="7"/>
      <c r="C1031" s="7"/>
      <c r="D1031" s="9" t="e">
        <f t="shared" si="15"/>
        <v>#DIV/0!</v>
      </c>
    </row>
    <row r="1032" spans="1:4" ht="14.25">
      <c r="A1032" s="7" t="s">
        <v>803</v>
      </c>
      <c r="B1032" s="7"/>
      <c r="C1032" s="7"/>
      <c r="D1032" s="9" t="e">
        <f t="shared" si="15"/>
        <v>#DIV/0!</v>
      </c>
    </row>
    <row r="1033" spans="1:4" ht="14.25">
      <c r="A1033" s="7" t="s">
        <v>804</v>
      </c>
      <c r="B1033" s="7"/>
      <c r="C1033" s="7"/>
      <c r="D1033" s="9" t="e">
        <f t="shared" si="15"/>
        <v>#DIV/0!</v>
      </c>
    </row>
    <row r="1034" spans="1:4" ht="14.25">
      <c r="A1034" s="7" t="s">
        <v>806</v>
      </c>
      <c r="B1034" s="7">
        <v>151</v>
      </c>
      <c r="C1034" s="7">
        <v>161</v>
      </c>
      <c r="D1034" s="9">
        <f t="shared" si="15"/>
        <v>6.62251655629138</v>
      </c>
    </row>
    <row r="1035" spans="1:4" ht="14.25">
      <c r="A1035" s="7" t="s">
        <v>808</v>
      </c>
      <c r="B1035" s="7">
        <f>SUM(B1036:B1050)</f>
        <v>3450</v>
      </c>
      <c r="C1035" s="7">
        <f>SUM(C1036:C1050)</f>
        <v>3440</v>
      </c>
      <c r="D1035" s="9">
        <f t="shared" si="15"/>
        <v>-0.28985507246376274</v>
      </c>
    </row>
    <row r="1036" spans="1:4" ht="14.25">
      <c r="A1036" s="7" t="s">
        <v>598</v>
      </c>
      <c r="B1036" s="7"/>
      <c r="C1036" s="7"/>
      <c r="D1036" s="9" t="e">
        <f t="shared" si="15"/>
        <v>#DIV/0!</v>
      </c>
    </row>
    <row r="1037" spans="1:4" ht="14.25">
      <c r="A1037" s="7" t="s">
        <v>600</v>
      </c>
      <c r="B1037" s="7"/>
      <c r="C1037" s="7"/>
      <c r="D1037" s="9" t="e">
        <f t="shared" si="15"/>
        <v>#DIV/0!</v>
      </c>
    </row>
    <row r="1038" spans="1:4" ht="14.25">
      <c r="A1038" s="7" t="s">
        <v>602</v>
      </c>
      <c r="B1038" s="7"/>
      <c r="C1038" s="7"/>
      <c r="D1038" s="9" t="e">
        <f t="shared" si="15"/>
        <v>#DIV/0!</v>
      </c>
    </row>
    <row r="1039" spans="1:4" ht="14.25">
      <c r="A1039" s="7" t="s">
        <v>813</v>
      </c>
      <c r="B1039" s="7">
        <v>1550</v>
      </c>
      <c r="C1039" s="7">
        <v>1540</v>
      </c>
      <c r="D1039" s="9">
        <f t="shared" si="15"/>
        <v>-0.6451612903225823</v>
      </c>
    </row>
    <row r="1040" spans="1:4" ht="14.25">
      <c r="A1040" s="7" t="s">
        <v>815</v>
      </c>
      <c r="B1040" s="7"/>
      <c r="C1040" s="7"/>
      <c r="D1040" s="9" t="e">
        <f t="shared" si="15"/>
        <v>#DIV/0!</v>
      </c>
    </row>
    <row r="1041" spans="1:4" ht="14.25">
      <c r="A1041" s="7" t="s">
        <v>816</v>
      </c>
      <c r="B1041" s="7"/>
      <c r="C1041" s="7"/>
      <c r="D1041" s="9" t="e">
        <f t="shared" si="15"/>
        <v>#DIV/0!</v>
      </c>
    </row>
    <row r="1042" spans="1:4" ht="14.25">
      <c r="A1042" s="7" t="s">
        <v>818</v>
      </c>
      <c r="B1042" s="7"/>
      <c r="C1042" s="7"/>
      <c r="D1042" s="9" t="e">
        <f t="shared" si="15"/>
        <v>#DIV/0!</v>
      </c>
    </row>
    <row r="1043" spans="1:4" ht="14.25">
      <c r="A1043" s="7" t="s">
        <v>820</v>
      </c>
      <c r="B1043" s="7"/>
      <c r="C1043" s="7"/>
      <c r="D1043" s="9" t="e">
        <f t="shared" si="15"/>
        <v>#DIV/0!</v>
      </c>
    </row>
    <row r="1044" spans="1:4" ht="14.25">
      <c r="A1044" s="7" t="s">
        <v>822</v>
      </c>
      <c r="B1044" s="7"/>
      <c r="C1044" s="7"/>
      <c r="D1044" s="9" t="e">
        <f t="shared" si="15"/>
        <v>#DIV/0!</v>
      </c>
    </row>
    <row r="1045" spans="1:4" ht="14.25">
      <c r="A1045" s="7" t="s">
        <v>823</v>
      </c>
      <c r="B1045" s="7"/>
      <c r="C1045" s="7"/>
      <c r="D1045" s="9" t="e">
        <f t="shared" si="15"/>
        <v>#DIV/0!</v>
      </c>
    </row>
    <row r="1046" spans="1:4" ht="14.25">
      <c r="A1046" s="7" t="s">
        <v>824</v>
      </c>
      <c r="B1046" s="7"/>
      <c r="C1046" s="7"/>
      <c r="D1046" s="9" t="e">
        <f t="shared" si="15"/>
        <v>#DIV/0!</v>
      </c>
    </row>
    <row r="1047" spans="1:4" ht="14.25">
      <c r="A1047" s="7" t="s">
        <v>825</v>
      </c>
      <c r="B1047" s="7"/>
      <c r="C1047" s="7"/>
      <c r="D1047" s="9" t="e">
        <f t="shared" si="15"/>
        <v>#DIV/0!</v>
      </c>
    </row>
    <row r="1048" spans="1:4" ht="14.25">
      <c r="A1048" s="7" t="s">
        <v>827</v>
      </c>
      <c r="B1048" s="7"/>
      <c r="C1048" s="7"/>
      <c r="D1048" s="9" t="e">
        <f t="shared" si="15"/>
        <v>#DIV/0!</v>
      </c>
    </row>
    <row r="1049" spans="1:4" ht="14.25">
      <c r="A1049" s="7" t="s">
        <v>829</v>
      </c>
      <c r="B1049" s="7"/>
      <c r="C1049" s="7"/>
      <c r="D1049" s="9" t="e">
        <f t="shared" si="15"/>
        <v>#DIV/0!</v>
      </c>
    </row>
    <row r="1050" spans="1:4" ht="14.25">
      <c r="A1050" s="7" t="s">
        <v>831</v>
      </c>
      <c r="B1050" s="7">
        <v>1900</v>
      </c>
      <c r="C1050" s="7">
        <v>1900</v>
      </c>
      <c r="D1050" s="9">
        <f t="shared" si="15"/>
        <v>0</v>
      </c>
    </row>
    <row r="1051" spans="1:4" ht="14.25">
      <c r="A1051" s="7" t="s">
        <v>833</v>
      </c>
      <c r="B1051" s="7">
        <f>SUM(B1052:B1055)</f>
        <v>0</v>
      </c>
      <c r="C1051" s="7">
        <f>SUM(C1052:C1055)</f>
        <v>0</v>
      </c>
      <c r="D1051" s="9" t="e">
        <f t="shared" si="15"/>
        <v>#DIV/0!</v>
      </c>
    </row>
    <row r="1052" spans="1:4" ht="14.25">
      <c r="A1052" s="7" t="s">
        <v>598</v>
      </c>
      <c r="B1052" s="7"/>
      <c r="C1052" s="7"/>
      <c r="D1052" s="9" t="e">
        <f t="shared" si="15"/>
        <v>#DIV/0!</v>
      </c>
    </row>
    <row r="1053" spans="1:4" ht="14.25">
      <c r="A1053" s="7" t="s">
        <v>600</v>
      </c>
      <c r="B1053" s="7"/>
      <c r="C1053" s="7"/>
      <c r="D1053" s="9" t="e">
        <f t="shared" si="15"/>
        <v>#DIV/0!</v>
      </c>
    </row>
    <row r="1054" spans="1:4" ht="14.25">
      <c r="A1054" s="7" t="s">
        <v>602</v>
      </c>
      <c r="B1054" s="7"/>
      <c r="C1054" s="7"/>
      <c r="D1054" s="9" t="e">
        <f t="shared" si="15"/>
        <v>#DIV/0!</v>
      </c>
    </row>
    <row r="1055" spans="1:4" ht="14.25">
      <c r="A1055" s="7" t="s">
        <v>835</v>
      </c>
      <c r="B1055" s="7"/>
      <c r="C1055" s="7"/>
      <c r="D1055" s="9" t="e">
        <f t="shared" si="15"/>
        <v>#DIV/0!</v>
      </c>
    </row>
    <row r="1056" spans="1:4" ht="14.25">
      <c r="A1056" s="7" t="s">
        <v>1110</v>
      </c>
      <c r="B1056" s="7">
        <f>SUM(B1057:B1069)</f>
        <v>324</v>
      </c>
      <c r="C1056" s="7">
        <f>SUM(C1057:C1069)</f>
        <v>348</v>
      </c>
      <c r="D1056" s="9">
        <f aca="true" t="shared" si="16" ref="D1056:D1119">(C1056/B1056-1)*100</f>
        <v>7.407407407407418</v>
      </c>
    </row>
    <row r="1057" spans="1:4" ht="14.25">
      <c r="A1057" s="7" t="s">
        <v>598</v>
      </c>
      <c r="B1057" s="7">
        <v>200</v>
      </c>
      <c r="C1057" s="7">
        <v>197</v>
      </c>
      <c r="D1057" s="9">
        <f t="shared" si="16"/>
        <v>-1.5000000000000013</v>
      </c>
    </row>
    <row r="1058" spans="1:4" ht="14.25">
      <c r="A1058" s="7" t="s">
        <v>600</v>
      </c>
      <c r="B1058" s="7">
        <v>31</v>
      </c>
      <c r="C1058" s="7">
        <v>41</v>
      </c>
      <c r="D1058" s="9">
        <f t="shared" si="16"/>
        <v>32.258064516129025</v>
      </c>
    </row>
    <row r="1059" spans="1:4" ht="14.25">
      <c r="A1059" s="7" t="s">
        <v>602</v>
      </c>
      <c r="B1059" s="7"/>
      <c r="C1059" s="7"/>
      <c r="D1059" s="9" t="e">
        <f t="shared" si="16"/>
        <v>#DIV/0!</v>
      </c>
    </row>
    <row r="1060" spans="1:4" ht="14.25">
      <c r="A1060" s="7" t="s">
        <v>805</v>
      </c>
      <c r="B1060" s="7"/>
      <c r="C1060" s="7"/>
      <c r="D1060" s="9" t="e">
        <f t="shared" si="16"/>
        <v>#DIV/0!</v>
      </c>
    </row>
    <row r="1061" spans="1:4" ht="14.25">
      <c r="A1061" s="7" t="s">
        <v>807</v>
      </c>
      <c r="B1061" s="7"/>
      <c r="C1061" s="7"/>
      <c r="D1061" s="9" t="e">
        <f t="shared" si="16"/>
        <v>#DIV/0!</v>
      </c>
    </row>
    <row r="1062" spans="1:4" ht="14.25">
      <c r="A1062" s="7" t="s">
        <v>809</v>
      </c>
      <c r="B1062" s="7"/>
      <c r="C1062" s="7"/>
      <c r="D1062" s="9" t="e">
        <f t="shared" si="16"/>
        <v>#DIV/0!</v>
      </c>
    </row>
    <row r="1063" spans="1:4" ht="14.25">
      <c r="A1063" s="7" t="s">
        <v>810</v>
      </c>
      <c r="B1063" s="7"/>
      <c r="C1063" s="7"/>
      <c r="D1063" s="9" t="e">
        <f t="shared" si="16"/>
        <v>#DIV/0!</v>
      </c>
    </row>
    <row r="1064" spans="1:4" ht="14.25">
      <c r="A1064" s="7" t="s">
        <v>811</v>
      </c>
      <c r="B1064" s="7"/>
      <c r="C1064" s="7"/>
      <c r="D1064" s="9" t="e">
        <f t="shared" si="16"/>
        <v>#DIV/0!</v>
      </c>
    </row>
    <row r="1065" spans="1:4" ht="14.25">
      <c r="A1065" s="7" t="s">
        <v>812</v>
      </c>
      <c r="B1065" s="7">
        <v>10</v>
      </c>
      <c r="C1065" s="7">
        <v>10</v>
      </c>
      <c r="D1065" s="9">
        <f t="shared" si="16"/>
        <v>0</v>
      </c>
    </row>
    <row r="1066" spans="1:4" ht="14.25">
      <c r="A1066" s="7" t="s">
        <v>814</v>
      </c>
      <c r="B1066" s="7"/>
      <c r="C1066" s="7"/>
      <c r="D1066" s="9" t="e">
        <f t="shared" si="16"/>
        <v>#DIV/0!</v>
      </c>
    </row>
    <row r="1067" spans="1:4" ht="14.25">
      <c r="A1067" s="7" t="s">
        <v>775</v>
      </c>
      <c r="B1067" s="7"/>
      <c r="C1067" s="7"/>
      <c r="D1067" s="9" t="e">
        <f t="shared" si="16"/>
        <v>#DIV/0!</v>
      </c>
    </row>
    <row r="1068" spans="1:4" ht="14.25">
      <c r="A1068" s="7" t="s">
        <v>817</v>
      </c>
      <c r="B1068" s="7"/>
      <c r="C1068" s="7"/>
      <c r="D1068" s="9" t="e">
        <f t="shared" si="16"/>
        <v>#DIV/0!</v>
      </c>
    </row>
    <row r="1069" spans="1:4" ht="14.25">
      <c r="A1069" s="7" t="s">
        <v>819</v>
      </c>
      <c r="B1069" s="7">
        <v>83</v>
      </c>
      <c r="C1069" s="7">
        <v>100</v>
      </c>
      <c r="D1069" s="9">
        <f t="shared" si="16"/>
        <v>20.481927710843383</v>
      </c>
    </row>
    <row r="1070" spans="1:4" ht="14.25">
      <c r="A1070" s="7" t="s">
        <v>821</v>
      </c>
      <c r="B1070" s="7">
        <f>SUM(B1071:B1077)</f>
        <v>1116</v>
      </c>
      <c r="C1070" s="7">
        <f>SUM(C1071:C1077)</f>
        <v>1114</v>
      </c>
      <c r="D1070" s="9">
        <f t="shared" si="16"/>
        <v>-0.17921146953404632</v>
      </c>
    </row>
    <row r="1071" spans="1:4" ht="14.25">
      <c r="A1071" s="7" t="s">
        <v>598</v>
      </c>
      <c r="B1071" s="7">
        <v>346</v>
      </c>
      <c r="C1071" s="7">
        <v>355</v>
      </c>
      <c r="D1071" s="9">
        <f t="shared" si="16"/>
        <v>2.6011560693641522</v>
      </c>
    </row>
    <row r="1072" spans="1:4" ht="14.25">
      <c r="A1072" s="7" t="s">
        <v>600</v>
      </c>
      <c r="B1072" s="7">
        <v>600</v>
      </c>
      <c r="C1072" s="7">
        <v>600</v>
      </c>
      <c r="D1072" s="9">
        <f t="shared" si="16"/>
        <v>0</v>
      </c>
    </row>
    <row r="1073" spans="1:4" ht="14.25">
      <c r="A1073" s="7" t="s">
        <v>602</v>
      </c>
      <c r="B1073" s="7"/>
      <c r="C1073" s="7"/>
      <c r="D1073" s="9" t="e">
        <f t="shared" si="16"/>
        <v>#DIV/0!</v>
      </c>
    </row>
    <row r="1074" spans="1:4" ht="14.25">
      <c r="A1074" s="7" t="s">
        <v>826</v>
      </c>
      <c r="B1074" s="7">
        <v>120</v>
      </c>
      <c r="C1074" s="7">
        <v>106</v>
      </c>
      <c r="D1074" s="9">
        <f t="shared" si="16"/>
        <v>-11.66666666666667</v>
      </c>
    </row>
    <row r="1075" spans="1:4" ht="14.25">
      <c r="A1075" s="7" t="s">
        <v>828</v>
      </c>
      <c r="B1075" s="7"/>
      <c r="C1075" s="7"/>
      <c r="D1075" s="9" t="e">
        <f t="shared" si="16"/>
        <v>#DIV/0!</v>
      </c>
    </row>
    <row r="1076" spans="1:4" ht="14.25">
      <c r="A1076" s="7" t="s">
        <v>830</v>
      </c>
      <c r="B1076" s="7">
        <v>8</v>
      </c>
      <c r="C1076" s="7">
        <v>8</v>
      </c>
      <c r="D1076" s="9">
        <f t="shared" si="16"/>
        <v>0</v>
      </c>
    </row>
    <row r="1077" spans="1:4" ht="14.25">
      <c r="A1077" s="7" t="s">
        <v>832</v>
      </c>
      <c r="B1077" s="7">
        <v>42</v>
      </c>
      <c r="C1077" s="7">
        <v>45</v>
      </c>
      <c r="D1077" s="9">
        <f t="shared" si="16"/>
        <v>7.14285714285714</v>
      </c>
    </row>
    <row r="1078" spans="1:4" ht="14.25">
      <c r="A1078" s="7" t="s">
        <v>834</v>
      </c>
      <c r="B1078" s="7">
        <f>SUM(B1079:B1083)</f>
        <v>453</v>
      </c>
      <c r="C1078" s="7">
        <f>SUM(C1079:C1083)</f>
        <v>482</v>
      </c>
      <c r="D1078" s="9">
        <f t="shared" si="16"/>
        <v>6.4017660044150215</v>
      </c>
    </row>
    <row r="1079" spans="1:4" ht="14.25">
      <c r="A1079" s="7" t="s">
        <v>598</v>
      </c>
      <c r="B1079" s="7">
        <v>269</v>
      </c>
      <c r="C1079" s="7">
        <v>286</v>
      </c>
      <c r="D1079" s="9">
        <f t="shared" si="16"/>
        <v>6.3197026022304925</v>
      </c>
    </row>
    <row r="1080" spans="1:4" ht="14.25">
      <c r="A1080" s="7" t="s">
        <v>600</v>
      </c>
      <c r="B1080" s="7">
        <v>10</v>
      </c>
      <c r="C1080" s="7">
        <v>6</v>
      </c>
      <c r="D1080" s="9">
        <f t="shared" si="16"/>
        <v>-40</v>
      </c>
    </row>
    <row r="1081" spans="1:4" ht="14.25">
      <c r="A1081" s="7" t="s">
        <v>602</v>
      </c>
      <c r="B1081" s="7"/>
      <c r="C1081" s="7"/>
      <c r="D1081" s="9" t="e">
        <f t="shared" si="16"/>
        <v>#DIV/0!</v>
      </c>
    </row>
    <row r="1082" spans="1:4" ht="14.25">
      <c r="A1082" s="7" t="s">
        <v>836</v>
      </c>
      <c r="B1082" s="7"/>
      <c r="C1082" s="7"/>
      <c r="D1082" s="9" t="e">
        <f t="shared" si="16"/>
        <v>#DIV/0!</v>
      </c>
    </row>
    <row r="1083" spans="1:4" ht="14.25">
      <c r="A1083" s="7" t="s">
        <v>838</v>
      </c>
      <c r="B1083" s="7">
        <v>174</v>
      </c>
      <c r="C1083" s="7">
        <v>190</v>
      </c>
      <c r="D1083" s="9">
        <f t="shared" si="16"/>
        <v>9.195402298850585</v>
      </c>
    </row>
    <row r="1084" spans="1:4" ht="14.25">
      <c r="A1084" s="7" t="s">
        <v>839</v>
      </c>
      <c r="B1084" s="7">
        <f>SUM(B1085:B1090)</f>
        <v>29</v>
      </c>
      <c r="C1084" s="7">
        <f>SUM(C1085:C1090)</f>
        <v>32</v>
      </c>
      <c r="D1084" s="9">
        <f t="shared" si="16"/>
        <v>10.344827586206895</v>
      </c>
    </row>
    <row r="1085" spans="1:4" ht="14.25">
      <c r="A1085" s="7" t="s">
        <v>598</v>
      </c>
      <c r="B1085" s="7"/>
      <c r="C1085" s="7"/>
      <c r="D1085" s="9" t="e">
        <f t="shared" si="16"/>
        <v>#DIV/0!</v>
      </c>
    </row>
    <row r="1086" spans="1:4" ht="14.25">
      <c r="A1086" s="7" t="s">
        <v>600</v>
      </c>
      <c r="B1086" s="7">
        <v>2</v>
      </c>
      <c r="C1086" s="7">
        <v>2</v>
      </c>
      <c r="D1086" s="9">
        <f t="shared" si="16"/>
        <v>0</v>
      </c>
    </row>
    <row r="1087" spans="1:4" ht="14.25">
      <c r="A1087" s="7" t="s">
        <v>602</v>
      </c>
      <c r="B1087" s="7"/>
      <c r="C1087" s="7"/>
      <c r="D1087" s="9" t="e">
        <f t="shared" si="16"/>
        <v>#DIV/0!</v>
      </c>
    </row>
    <row r="1088" spans="1:4" ht="14.25">
      <c r="A1088" s="7" t="s">
        <v>842</v>
      </c>
      <c r="B1088" s="7"/>
      <c r="C1088" s="7"/>
      <c r="D1088" s="9" t="e">
        <f t="shared" si="16"/>
        <v>#DIV/0!</v>
      </c>
    </row>
    <row r="1089" spans="1:4" ht="14.25">
      <c r="A1089" s="7" t="s">
        <v>844</v>
      </c>
      <c r="B1089" s="7"/>
      <c r="C1089" s="7"/>
      <c r="D1089" s="9" t="e">
        <f t="shared" si="16"/>
        <v>#DIV/0!</v>
      </c>
    </row>
    <row r="1090" spans="1:4" ht="14.25">
      <c r="A1090" s="7" t="s">
        <v>846</v>
      </c>
      <c r="B1090" s="7">
        <v>27</v>
      </c>
      <c r="C1090" s="7">
        <v>30</v>
      </c>
      <c r="D1090" s="9">
        <f t="shared" si="16"/>
        <v>11.111111111111116</v>
      </c>
    </row>
    <row r="1091" spans="1:4" ht="14.25">
      <c r="A1091" s="7" t="s">
        <v>1111</v>
      </c>
      <c r="B1091" s="7">
        <f>SUM(B1092:B1097)</f>
        <v>628</v>
      </c>
      <c r="C1091" s="7">
        <f>SUM(C1092:C1097)</f>
        <v>642</v>
      </c>
      <c r="D1091" s="9">
        <f t="shared" si="16"/>
        <v>2.2292993630573354</v>
      </c>
    </row>
    <row r="1092" spans="1:4" ht="14.25">
      <c r="A1092" s="7" t="s">
        <v>848</v>
      </c>
      <c r="B1092" s="7"/>
      <c r="C1092" s="7"/>
      <c r="D1092" s="9" t="e">
        <f t="shared" si="16"/>
        <v>#DIV/0!</v>
      </c>
    </row>
    <row r="1093" spans="1:4" ht="14.25">
      <c r="A1093" s="7" t="s">
        <v>849</v>
      </c>
      <c r="B1093" s="7"/>
      <c r="C1093" s="7"/>
      <c r="D1093" s="9" t="e">
        <f t="shared" si="16"/>
        <v>#DIV/0!</v>
      </c>
    </row>
    <row r="1094" spans="1:4" ht="14.25">
      <c r="A1094" s="7" t="s">
        <v>851</v>
      </c>
      <c r="B1094" s="7"/>
      <c r="C1094" s="7"/>
      <c r="D1094" s="9" t="e">
        <f t="shared" si="16"/>
        <v>#DIV/0!</v>
      </c>
    </row>
    <row r="1095" spans="1:4" ht="14.25">
      <c r="A1095" s="7" t="s">
        <v>853</v>
      </c>
      <c r="B1095" s="7"/>
      <c r="C1095" s="7"/>
      <c r="D1095" s="9" t="e">
        <f t="shared" si="16"/>
        <v>#DIV/0!</v>
      </c>
    </row>
    <row r="1096" spans="1:4" ht="14.25">
      <c r="A1096" s="7" t="s">
        <v>855</v>
      </c>
      <c r="B1096" s="7"/>
      <c r="C1096" s="7"/>
      <c r="D1096" s="9" t="e">
        <f t="shared" si="16"/>
        <v>#DIV/0!</v>
      </c>
    </row>
    <row r="1097" spans="1:4" ht="14.25">
      <c r="A1097" s="7" t="s">
        <v>1113</v>
      </c>
      <c r="B1097" s="7">
        <v>628</v>
      </c>
      <c r="C1097" s="7">
        <v>642</v>
      </c>
      <c r="D1097" s="9">
        <f t="shared" si="16"/>
        <v>2.2292993630573354</v>
      </c>
    </row>
    <row r="1098" spans="1:4" ht="14.25">
      <c r="A1098" s="18" t="s">
        <v>1115</v>
      </c>
      <c r="B1098" s="18">
        <f>B1099+B1109+B1116+B1122</f>
        <v>2751</v>
      </c>
      <c r="C1098" s="18">
        <f>C1099+C1109+C1116+C1122</f>
        <v>2560</v>
      </c>
      <c r="D1098" s="19">
        <f t="shared" si="16"/>
        <v>-6.942929843693202</v>
      </c>
    </row>
    <row r="1099" spans="1:4" ht="14.25">
      <c r="A1099" s="7" t="s">
        <v>861</v>
      </c>
      <c r="B1099" s="7">
        <f>SUM(B1100:B1108)</f>
        <v>557</v>
      </c>
      <c r="C1099" s="7">
        <f>SUM(C1100:C1108)</f>
        <v>301</v>
      </c>
      <c r="D1099" s="9">
        <f t="shared" si="16"/>
        <v>-45.960502692998205</v>
      </c>
    </row>
    <row r="1100" spans="1:4" ht="14.25">
      <c r="A1100" s="7" t="s">
        <v>598</v>
      </c>
      <c r="B1100" s="7">
        <v>178</v>
      </c>
      <c r="C1100" s="7">
        <v>182</v>
      </c>
      <c r="D1100" s="9">
        <f t="shared" si="16"/>
        <v>2.2471910112359605</v>
      </c>
    </row>
    <row r="1101" spans="1:4" ht="14.25">
      <c r="A1101" s="7" t="s">
        <v>600</v>
      </c>
      <c r="B1101" s="7">
        <v>15</v>
      </c>
      <c r="C1101" s="7">
        <v>14</v>
      </c>
      <c r="D1101" s="9">
        <f t="shared" si="16"/>
        <v>-6.666666666666665</v>
      </c>
    </row>
    <row r="1102" spans="1:4" ht="14.25">
      <c r="A1102" s="7" t="s">
        <v>602</v>
      </c>
      <c r="B1102" s="7"/>
      <c r="C1102" s="7"/>
      <c r="D1102" s="9" t="e">
        <f t="shared" si="16"/>
        <v>#DIV/0!</v>
      </c>
    </row>
    <row r="1103" spans="1:4" ht="14.25">
      <c r="A1103" s="7" t="s">
        <v>866</v>
      </c>
      <c r="B1103" s="7"/>
      <c r="C1103" s="7"/>
      <c r="D1103" s="9" t="e">
        <f t="shared" si="16"/>
        <v>#DIV/0!</v>
      </c>
    </row>
    <row r="1104" spans="1:4" ht="14.25">
      <c r="A1104" s="7" t="s">
        <v>868</v>
      </c>
      <c r="B1104" s="7"/>
      <c r="C1104" s="7"/>
      <c r="D1104" s="9" t="e">
        <f t="shared" si="16"/>
        <v>#DIV/0!</v>
      </c>
    </row>
    <row r="1105" spans="1:4" ht="14.25">
      <c r="A1105" s="7" t="s">
        <v>1121</v>
      </c>
      <c r="B1105" s="7"/>
      <c r="C1105" s="7"/>
      <c r="D1105" s="9" t="e">
        <f t="shared" si="16"/>
        <v>#DIV/0!</v>
      </c>
    </row>
    <row r="1106" spans="1:4" ht="14.25">
      <c r="A1106" s="7" t="s">
        <v>1122</v>
      </c>
      <c r="B1106" s="7"/>
      <c r="C1106" s="7"/>
      <c r="D1106" s="9" t="e">
        <f t="shared" si="16"/>
        <v>#DIV/0!</v>
      </c>
    </row>
    <row r="1107" spans="1:4" ht="14.25">
      <c r="A1107" s="7" t="s">
        <v>636</v>
      </c>
      <c r="B1107" s="7">
        <v>24</v>
      </c>
      <c r="C1107" s="7">
        <v>25</v>
      </c>
      <c r="D1107" s="9">
        <f t="shared" si="16"/>
        <v>4.166666666666674</v>
      </c>
    </row>
    <row r="1108" spans="1:4" ht="14.25">
      <c r="A1108" s="1" t="s">
        <v>875</v>
      </c>
      <c r="B1108" s="1">
        <v>340</v>
      </c>
      <c r="C1108" s="1">
        <v>80</v>
      </c>
      <c r="D1108" s="20">
        <f t="shared" si="16"/>
        <v>-76.47058823529412</v>
      </c>
    </row>
    <row r="1109" spans="1:4" ht="14.25">
      <c r="A1109" s="7" t="s">
        <v>876</v>
      </c>
      <c r="B1109" s="7">
        <f>SUM(B1110:B1115)</f>
        <v>1263</v>
      </c>
      <c r="C1109" s="7">
        <f>SUM(C1110:C1115)</f>
        <v>1325</v>
      </c>
      <c r="D1109" s="9">
        <f t="shared" si="16"/>
        <v>4.908946951702298</v>
      </c>
    </row>
    <row r="1110" spans="1:4" ht="14.25">
      <c r="A1110" s="7" t="s">
        <v>598</v>
      </c>
      <c r="B1110" s="7">
        <v>100</v>
      </c>
      <c r="C1110" s="7">
        <v>120</v>
      </c>
      <c r="D1110" s="9">
        <f t="shared" si="16"/>
        <v>19.999999999999996</v>
      </c>
    </row>
    <row r="1111" spans="1:4" ht="14.25">
      <c r="A1111" s="7" t="s">
        <v>600</v>
      </c>
      <c r="B1111" s="7"/>
      <c r="C1111" s="7"/>
      <c r="D1111" s="9" t="e">
        <f t="shared" si="16"/>
        <v>#DIV/0!</v>
      </c>
    </row>
    <row r="1112" spans="1:4" ht="14.25">
      <c r="A1112" s="7" t="s">
        <v>602</v>
      </c>
      <c r="B1112" s="7"/>
      <c r="C1112" s="7"/>
      <c r="D1112" s="9" t="e">
        <f t="shared" si="16"/>
        <v>#DIV/0!</v>
      </c>
    </row>
    <row r="1113" spans="1:4" ht="14.25">
      <c r="A1113" s="7" t="s">
        <v>840</v>
      </c>
      <c r="B1113" s="7">
        <v>1080</v>
      </c>
      <c r="C1113" s="7">
        <v>1066</v>
      </c>
      <c r="D1113" s="9">
        <f t="shared" si="16"/>
        <v>-1.2962962962962954</v>
      </c>
    </row>
    <row r="1114" spans="1:4" ht="14.25">
      <c r="A1114" s="7" t="s">
        <v>841</v>
      </c>
      <c r="B1114" s="7">
        <v>42</v>
      </c>
      <c r="C1114" s="7">
        <v>68</v>
      </c>
      <c r="D1114" s="9">
        <f t="shared" si="16"/>
        <v>61.904761904761905</v>
      </c>
    </row>
    <row r="1115" spans="1:4" ht="14.25">
      <c r="A1115" s="7" t="s">
        <v>843</v>
      </c>
      <c r="B1115" s="7">
        <v>41</v>
      </c>
      <c r="C1115" s="7">
        <v>71</v>
      </c>
      <c r="D1115" s="9">
        <f t="shared" si="16"/>
        <v>73.17073170731707</v>
      </c>
    </row>
    <row r="1116" spans="1:4" ht="14.25">
      <c r="A1116" s="7" t="s">
        <v>845</v>
      </c>
      <c r="B1116" s="7">
        <f>SUM(B1117:B1121)</f>
        <v>100</v>
      </c>
      <c r="C1116" s="7">
        <f>SUM(C1117:C1121)</f>
        <v>100</v>
      </c>
      <c r="D1116" s="9">
        <f t="shared" si="16"/>
        <v>0</v>
      </c>
    </row>
    <row r="1117" spans="1:4" ht="14.25">
      <c r="A1117" s="7" t="s">
        <v>598</v>
      </c>
      <c r="B1117" s="7"/>
      <c r="C1117" s="7"/>
      <c r="D1117" s="9" t="e">
        <f t="shared" si="16"/>
        <v>#DIV/0!</v>
      </c>
    </row>
    <row r="1118" spans="1:4" ht="14.25">
      <c r="A1118" s="7" t="s">
        <v>600</v>
      </c>
      <c r="B1118" s="7"/>
      <c r="C1118" s="7"/>
      <c r="D1118" s="9" t="e">
        <f t="shared" si="16"/>
        <v>#DIV/0!</v>
      </c>
    </row>
    <row r="1119" spans="1:4" ht="14.25">
      <c r="A1119" s="7" t="s">
        <v>602</v>
      </c>
      <c r="B1119" s="7"/>
      <c r="C1119" s="7"/>
      <c r="D1119" s="9" t="e">
        <f t="shared" si="16"/>
        <v>#DIV/0!</v>
      </c>
    </row>
    <row r="1120" spans="1:4" ht="14.25">
      <c r="A1120" s="7" t="s">
        <v>850</v>
      </c>
      <c r="B1120" s="7"/>
      <c r="C1120" s="7"/>
      <c r="D1120" s="9" t="e">
        <f aca="true" t="shared" si="17" ref="D1120:D1183">(C1120/B1120-1)*100</f>
        <v>#DIV/0!</v>
      </c>
    </row>
    <row r="1121" spans="1:4" ht="14.25">
      <c r="A1121" s="7" t="s">
        <v>852</v>
      </c>
      <c r="B1121" s="7">
        <v>100</v>
      </c>
      <c r="C1121" s="7">
        <v>100</v>
      </c>
      <c r="D1121" s="9">
        <f t="shared" si="17"/>
        <v>0</v>
      </c>
    </row>
    <row r="1122" spans="1:4" ht="14.25">
      <c r="A1122" s="7" t="s">
        <v>1112</v>
      </c>
      <c r="B1122" s="7">
        <f>SUM(B1123:B1124)</f>
        <v>831</v>
      </c>
      <c r="C1122" s="7">
        <f>SUM(C1123:C1124)</f>
        <v>834</v>
      </c>
      <c r="D1122" s="9">
        <f t="shared" si="17"/>
        <v>0.3610108303249149</v>
      </c>
    </row>
    <row r="1123" spans="1:4" ht="14.25">
      <c r="A1123" s="7" t="s">
        <v>856</v>
      </c>
      <c r="B1123" s="7"/>
      <c r="C1123" s="7"/>
      <c r="D1123" s="9" t="e">
        <f t="shared" si="17"/>
        <v>#DIV/0!</v>
      </c>
    </row>
    <row r="1124" spans="1:4" ht="14.25">
      <c r="A1124" s="7" t="s">
        <v>1114</v>
      </c>
      <c r="B1124" s="7">
        <v>831</v>
      </c>
      <c r="C1124" s="7">
        <v>834</v>
      </c>
      <c r="D1124" s="9">
        <f t="shared" si="17"/>
        <v>0.3610108303249149</v>
      </c>
    </row>
    <row r="1125" spans="1:4" ht="14.25">
      <c r="A1125" s="18" t="s">
        <v>1116</v>
      </c>
      <c r="B1125" s="18">
        <f>SUM(B1126:B1128)</f>
        <v>407</v>
      </c>
      <c r="C1125" s="18">
        <f>SUM(C1126:C1128)</f>
        <v>413</v>
      </c>
      <c r="D1125" s="19">
        <f t="shared" si="17"/>
        <v>1.4742014742014753</v>
      </c>
    </row>
    <row r="1126" spans="1:4" ht="14.25">
      <c r="A1126" s="7" t="s">
        <v>1117</v>
      </c>
      <c r="B1126" s="7"/>
      <c r="C1126" s="7"/>
      <c r="D1126" s="9" t="e">
        <f t="shared" si="17"/>
        <v>#DIV/0!</v>
      </c>
    </row>
    <row r="1127" spans="1:4" ht="14.25">
      <c r="A1127" s="7" t="s">
        <v>1118</v>
      </c>
      <c r="B1127" s="7"/>
      <c r="C1127" s="7"/>
      <c r="D1127" s="9" t="e">
        <f t="shared" si="17"/>
        <v>#DIV/0!</v>
      </c>
    </row>
    <row r="1128" spans="1:4" ht="14.25">
      <c r="A1128" s="7" t="s">
        <v>1119</v>
      </c>
      <c r="B1128" s="7">
        <v>407</v>
      </c>
      <c r="C1128" s="7">
        <v>413</v>
      </c>
      <c r="D1128" s="9">
        <f t="shared" si="17"/>
        <v>1.4742014742014753</v>
      </c>
    </row>
    <row r="1129" spans="1:4" ht="14.25">
      <c r="A1129" s="7" t="s">
        <v>1120</v>
      </c>
      <c r="B1129" s="7">
        <f>SUM(B1130:B1138)</f>
        <v>0</v>
      </c>
      <c r="C1129" s="7">
        <f>SUM(C1130:C1138)</f>
        <v>0</v>
      </c>
      <c r="D1129" s="9" t="e">
        <f t="shared" si="17"/>
        <v>#DIV/0!</v>
      </c>
    </row>
    <row r="1130" spans="1:4" ht="14.25">
      <c r="A1130" s="7" t="s">
        <v>867</v>
      </c>
      <c r="B1130" s="7"/>
      <c r="C1130" s="7"/>
      <c r="D1130" s="9" t="e">
        <f t="shared" si="17"/>
        <v>#DIV/0!</v>
      </c>
    </row>
    <row r="1131" spans="1:4" ht="14.25">
      <c r="A1131" s="7" t="s">
        <v>869</v>
      </c>
      <c r="B1131" s="7"/>
      <c r="C1131" s="7"/>
      <c r="D1131" s="9" t="e">
        <f t="shared" si="17"/>
        <v>#DIV/0!</v>
      </c>
    </row>
    <row r="1132" spans="1:4" ht="14.25">
      <c r="A1132" s="7" t="s">
        <v>871</v>
      </c>
      <c r="B1132" s="7"/>
      <c r="C1132" s="7"/>
      <c r="D1132" s="9" t="e">
        <f t="shared" si="17"/>
        <v>#DIV/0!</v>
      </c>
    </row>
    <row r="1133" spans="1:4" ht="14.25">
      <c r="A1133" s="7" t="s">
        <v>873</v>
      </c>
      <c r="B1133" s="7"/>
      <c r="C1133" s="7"/>
      <c r="D1133" s="9" t="e">
        <f t="shared" si="17"/>
        <v>#DIV/0!</v>
      </c>
    </row>
    <row r="1134" spans="1:4" ht="14.25">
      <c r="A1134" s="7" t="s">
        <v>874</v>
      </c>
      <c r="B1134" s="7"/>
      <c r="C1134" s="7"/>
      <c r="D1134" s="9" t="e">
        <f t="shared" si="17"/>
        <v>#DIV/0!</v>
      </c>
    </row>
    <row r="1135" spans="1:4" ht="14.25">
      <c r="A1135" s="7" t="s">
        <v>632</v>
      </c>
      <c r="B1135" s="7"/>
      <c r="C1135" s="7"/>
      <c r="D1135" s="9" t="e">
        <f t="shared" si="17"/>
        <v>#DIV/0!</v>
      </c>
    </row>
    <row r="1136" spans="1:4" ht="14.25">
      <c r="A1136" s="7" t="s">
        <v>877</v>
      </c>
      <c r="B1136" s="7"/>
      <c r="C1136" s="7"/>
      <c r="D1136" s="9" t="e">
        <f t="shared" si="17"/>
        <v>#DIV/0!</v>
      </c>
    </row>
    <row r="1137" spans="1:4" ht="14.25">
      <c r="A1137" s="7" t="s">
        <v>878</v>
      </c>
      <c r="B1137" s="7"/>
      <c r="C1137" s="7"/>
      <c r="D1137" s="9" t="e">
        <f t="shared" si="17"/>
        <v>#DIV/0!</v>
      </c>
    </row>
    <row r="1138" spans="1:4" ht="14.25">
      <c r="A1138" s="7" t="s">
        <v>879</v>
      </c>
      <c r="B1138" s="7"/>
      <c r="C1138" s="7"/>
      <c r="D1138" s="9" t="e">
        <f t="shared" si="17"/>
        <v>#DIV/0!</v>
      </c>
    </row>
    <row r="1139" spans="1:4" ht="14.25">
      <c r="A1139" s="18" t="s">
        <v>1123</v>
      </c>
      <c r="B1139" s="18">
        <f>B1140+B1161+B1181+B1190+B1203+B1219</f>
        <v>5412</v>
      </c>
      <c r="C1139" s="18">
        <f>C1140+C1161+C1181+C1190+C1203+C1219</f>
        <v>5134</v>
      </c>
      <c r="D1139" s="19">
        <f t="shared" si="17"/>
        <v>-5.136733185513675</v>
      </c>
    </row>
    <row r="1140" spans="1:4" ht="14.25">
      <c r="A1140" s="7" t="s">
        <v>883</v>
      </c>
      <c r="B1140" s="7">
        <f>SUM(B1141:B1160)</f>
        <v>4825</v>
      </c>
      <c r="C1140" s="7">
        <f>SUM(C1141:C1160)</f>
        <v>4088</v>
      </c>
      <c r="D1140" s="9">
        <f t="shared" si="17"/>
        <v>-15.274611398963733</v>
      </c>
    </row>
    <row r="1141" spans="1:4" ht="14.25">
      <c r="A1141" s="7" t="s">
        <v>598</v>
      </c>
      <c r="B1141" s="7">
        <v>1813</v>
      </c>
      <c r="C1141" s="7">
        <v>1912</v>
      </c>
      <c r="D1141" s="9">
        <f t="shared" si="17"/>
        <v>5.4605626034197385</v>
      </c>
    </row>
    <row r="1142" spans="1:4" ht="14.25">
      <c r="A1142" s="7" t="s">
        <v>600</v>
      </c>
      <c r="B1142" s="7">
        <v>790</v>
      </c>
      <c r="C1142" s="7">
        <v>790</v>
      </c>
      <c r="D1142" s="9">
        <f t="shared" si="17"/>
        <v>0</v>
      </c>
    </row>
    <row r="1143" spans="1:4" ht="14.25">
      <c r="A1143" s="7" t="s">
        <v>602</v>
      </c>
      <c r="B1143" s="7"/>
      <c r="C1143" s="7"/>
      <c r="D1143" s="9" t="e">
        <f t="shared" si="17"/>
        <v>#DIV/0!</v>
      </c>
    </row>
    <row r="1144" spans="1:4" ht="14.25">
      <c r="A1144" s="7" t="s">
        <v>888</v>
      </c>
      <c r="B1144" s="7"/>
      <c r="C1144" s="7"/>
      <c r="D1144" s="9" t="e">
        <f t="shared" si="17"/>
        <v>#DIV/0!</v>
      </c>
    </row>
    <row r="1145" spans="1:4" ht="14.25">
      <c r="A1145" s="7" t="s">
        <v>890</v>
      </c>
      <c r="B1145" s="7">
        <v>5</v>
      </c>
      <c r="C1145" s="7"/>
      <c r="D1145" s="9">
        <f t="shared" si="17"/>
        <v>-100</v>
      </c>
    </row>
    <row r="1146" spans="1:4" ht="14.25">
      <c r="A1146" s="7" t="s">
        <v>892</v>
      </c>
      <c r="B1146" s="7"/>
      <c r="C1146" s="7"/>
      <c r="D1146" s="9" t="e">
        <f t="shared" si="17"/>
        <v>#DIV/0!</v>
      </c>
    </row>
    <row r="1147" spans="1:4" ht="14.25">
      <c r="A1147" s="7" t="s">
        <v>894</v>
      </c>
      <c r="B1147" s="7"/>
      <c r="C1147" s="7"/>
      <c r="D1147" s="9" t="e">
        <f t="shared" si="17"/>
        <v>#DIV/0!</v>
      </c>
    </row>
    <row r="1148" spans="1:4" ht="14.25">
      <c r="A1148" s="7" t="s">
        <v>896</v>
      </c>
      <c r="B1148" s="7"/>
      <c r="C1148" s="7"/>
      <c r="D1148" s="9" t="e">
        <f t="shared" si="17"/>
        <v>#DIV/0!</v>
      </c>
    </row>
    <row r="1149" spans="1:4" ht="14.25">
      <c r="A1149" s="7" t="s">
        <v>898</v>
      </c>
      <c r="B1149" s="7"/>
      <c r="C1149" s="7">
        <v>5</v>
      </c>
      <c r="D1149" s="9" t="e">
        <f t="shared" si="17"/>
        <v>#DIV/0!</v>
      </c>
    </row>
    <row r="1150" spans="1:4" ht="14.25">
      <c r="A1150" s="7" t="s">
        <v>900</v>
      </c>
      <c r="B1150" s="7"/>
      <c r="C1150" s="7"/>
      <c r="D1150" s="9" t="e">
        <f t="shared" si="17"/>
        <v>#DIV/0!</v>
      </c>
    </row>
    <row r="1151" spans="1:4" ht="14.25">
      <c r="A1151" s="7" t="s">
        <v>902</v>
      </c>
      <c r="B1151" s="7"/>
      <c r="C1151" s="7"/>
      <c r="D1151" s="9" t="e">
        <f t="shared" si="17"/>
        <v>#DIV/0!</v>
      </c>
    </row>
    <row r="1152" spans="1:4" ht="14.25">
      <c r="A1152" s="7" t="s">
        <v>904</v>
      </c>
      <c r="B1152" s="7"/>
      <c r="C1152" s="7"/>
      <c r="D1152" s="9" t="e">
        <f t="shared" si="17"/>
        <v>#DIV/0!</v>
      </c>
    </row>
    <row r="1153" spans="1:4" ht="14.25">
      <c r="A1153" s="7" t="s">
        <v>905</v>
      </c>
      <c r="B1153" s="7"/>
      <c r="C1153" s="7"/>
      <c r="D1153" s="9" t="e">
        <f t="shared" si="17"/>
        <v>#DIV/0!</v>
      </c>
    </row>
    <row r="1154" spans="1:4" ht="14.25">
      <c r="A1154" s="7" t="s">
        <v>907</v>
      </c>
      <c r="B1154" s="7"/>
      <c r="C1154" s="7"/>
      <c r="D1154" s="9" t="e">
        <f t="shared" si="17"/>
        <v>#DIV/0!</v>
      </c>
    </row>
    <row r="1155" spans="1:4" ht="14.25">
      <c r="A1155" s="7" t="s">
        <v>909</v>
      </c>
      <c r="B1155" s="7"/>
      <c r="C1155" s="7"/>
      <c r="D1155" s="9" t="e">
        <f t="shared" si="17"/>
        <v>#DIV/0!</v>
      </c>
    </row>
    <row r="1156" spans="1:4" ht="14.25">
      <c r="A1156" s="7" t="s">
        <v>910</v>
      </c>
      <c r="B1156" s="7"/>
      <c r="C1156" s="7"/>
      <c r="D1156" s="9" t="e">
        <f t="shared" si="17"/>
        <v>#DIV/0!</v>
      </c>
    </row>
    <row r="1157" spans="1:4" ht="14.25">
      <c r="A1157" s="7" t="s">
        <v>911</v>
      </c>
      <c r="B1157" s="7"/>
      <c r="C1157" s="7"/>
      <c r="D1157" s="9" t="e">
        <f t="shared" si="17"/>
        <v>#DIV/0!</v>
      </c>
    </row>
    <row r="1158" spans="1:4" ht="14.25">
      <c r="A1158" s="7" t="s">
        <v>912</v>
      </c>
      <c r="B1158" s="7">
        <v>2000</v>
      </c>
      <c r="C1158" s="7">
        <v>1100</v>
      </c>
      <c r="D1158" s="9">
        <f t="shared" si="17"/>
        <v>-44.99999999999999</v>
      </c>
    </row>
    <row r="1159" spans="1:4" ht="14.25">
      <c r="A1159" s="7" t="s">
        <v>636</v>
      </c>
      <c r="B1159" s="7">
        <v>25</v>
      </c>
      <c r="C1159" s="7">
        <v>26</v>
      </c>
      <c r="D1159" s="9">
        <f t="shared" si="17"/>
        <v>4.0000000000000036</v>
      </c>
    </row>
    <row r="1160" spans="1:4" ht="14.25">
      <c r="A1160" s="7" t="s">
        <v>915</v>
      </c>
      <c r="B1160" s="7">
        <v>192</v>
      </c>
      <c r="C1160" s="7">
        <v>255</v>
      </c>
      <c r="D1160" s="9">
        <f t="shared" si="17"/>
        <v>32.8125</v>
      </c>
    </row>
    <row r="1161" spans="1:4" ht="14.25">
      <c r="A1161" s="7" t="s">
        <v>917</v>
      </c>
      <c r="B1161" s="7">
        <f>SUM(B1162:B1180)</f>
        <v>0</v>
      </c>
      <c r="C1161" s="7">
        <f>SUM(C1162:C1180)</f>
        <v>0</v>
      </c>
      <c r="D1161" s="9" t="e">
        <f t="shared" si="17"/>
        <v>#DIV/0!</v>
      </c>
    </row>
    <row r="1162" spans="1:4" ht="14.25">
      <c r="A1162" s="7" t="s">
        <v>598</v>
      </c>
      <c r="B1162" s="7"/>
      <c r="C1162" s="7"/>
      <c r="D1162" s="9" t="e">
        <f t="shared" si="17"/>
        <v>#DIV/0!</v>
      </c>
    </row>
    <row r="1163" spans="1:4" ht="14.25">
      <c r="A1163" s="7" t="s">
        <v>600</v>
      </c>
      <c r="B1163" s="7"/>
      <c r="C1163" s="7"/>
      <c r="D1163" s="9" t="e">
        <f t="shared" si="17"/>
        <v>#DIV/0!</v>
      </c>
    </row>
    <row r="1164" spans="1:4" ht="14.25">
      <c r="A1164" s="7" t="s">
        <v>602</v>
      </c>
      <c r="B1164" s="7"/>
      <c r="C1164" s="7"/>
      <c r="D1164" s="9" t="e">
        <f t="shared" si="17"/>
        <v>#DIV/0!</v>
      </c>
    </row>
    <row r="1165" spans="1:4" ht="14.25">
      <c r="A1165" s="7" t="s">
        <v>880</v>
      </c>
      <c r="B1165" s="7"/>
      <c r="C1165" s="7"/>
      <c r="D1165" s="9" t="e">
        <f t="shared" si="17"/>
        <v>#DIV/0!</v>
      </c>
    </row>
    <row r="1166" spans="1:4" ht="14.25">
      <c r="A1166" s="7" t="s">
        <v>882</v>
      </c>
      <c r="B1166" s="7"/>
      <c r="C1166" s="7"/>
      <c r="D1166" s="9" t="e">
        <f t="shared" si="17"/>
        <v>#DIV/0!</v>
      </c>
    </row>
    <row r="1167" spans="1:4" ht="14.25">
      <c r="A1167" s="7" t="s">
        <v>884</v>
      </c>
      <c r="B1167" s="7"/>
      <c r="C1167" s="7"/>
      <c r="D1167" s="9" t="e">
        <f t="shared" si="17"/>
        <v>#DIV/0!</v>
      </c>
    </row>
    <row r="1168" spans="1:4" ht="14.25">
      <c r="A1168" s="7" t="s">
        <v>885</v>
      </c>
      <c r="B1168" s="7"/>
      <c r="C1168" s="7"/>
      <c r="D1168" s="9" t="e">
        <f t="shared" si="17"/>
        <v>#DIV/0!</v>
      </c>
    </row>
    <row r="1169" spans="1:4" ht="14.25">
      <c r="A1169" s="7" t="s">
        <v>886</v>
      </c>
      <c r="B1169" s="7"/>
      <c r="C1169" s="7"/>
      <c r="D1169" s="9" t="e">
        <f t="shared" si="17"/>
        <v>#DIV/0!</v>
      </c>
    </row>
    <row r="1170" spans="1:4" ht="14.25">
      <c r="A1170" s="7" t="s">
        <v>887</v>
      </c>
      <c r="B1170" s="7"/>
      <c r="C1170" s="7"/>
      <c r="D1170" s="9" t="e">
        <f t="shared" si="17"/>
        <v>#DIV/0!</v>
      </c>
    </row>
    <row r="1171" spans="1:4" ht="14.25">
      <c r="A1171" s="7" t="s">
        <v>889</v>
      </c>
      <c r="B1171" s="7"/>
      <c r="C1171" s="7"/>
      <c r="D1171" s="9" t="e">
        <f t="shared" si="17"/>
        <v>#DIV/0!</v>
      </c>
    </row>
    <row r="1172" spans="1:4" ht="14.25">
      <c r="A1172" s="7" t="s">
        <v>891</v>
      </c>
      <c r="B1172" s="7"/>
      <c r="C1172" s="7"/>
      <c r="D1172" s="9" t="e">
        <f t="shared" si="17"/>
        <v>#DIV/0!</v>
      </c>
    </row>
    <row r="1173" spans="1:4" ht="14.25">
      <c r="A1173" s="7" t="s">
        <v>893</v>
      </c>
      <c r="B1173" s="7"/>
      <c r="C1173" s="7"/>
      <c r="D1173" s="9" t="e">
        <f t="shared" si="17"/>
        <v>#DIV/0!</v>
      </c>
    </row>
    <row r="1174" spans="1:4" ht="14.25">
      <c r="A1174" s="7" t="s">
        <v>895</v>
      </c>
      <c r="B1174" s="7"/>
      <c r="C1174" s="7"/>
      <c r="D1174" s="9" t="e">
        <f t="shared" si="17"/>
        <v>#DIV/0!</v>
      </c>
    </row>
    <row r="1175" spans="1:4" ht="14.25">
      <c r="A1175" s="7" t="s">
        <v>897</v>
      </c>
      <c r="B1175" s="7"/>
      <c r="C1175" s="7"/>
      <c r="D1175" s="9" t="e">
        <f t="shared" si="17"/>
        <v>#DIV/0!</v>
      </c>
    </row>
    <row r="1176" spans="1:4" ht="14.25">
      <c r="A1176" s="7" t="s">
        <v>899</v>
      </c>
      <c r="B1176" s="7"/>
      <c r="C1176" s="7"/>
      <c r="D1176" s="9" t="e">
        <f t="shared" si="17"/>
        <v>#DIV/0!</v>
      </c>
    </row>
    <row r="1177" spans="1:4" ht="14.25">
      <c r="A1177" s="7" t="s">
        <v>901</v>
      </c>
      <c r="B1177" s="7"/>
      <c r="C1177" s="7"/>
      <c r="D1177" s="9" t="e">
        <f t="shared" si="17"/>
        <v>#DIV/0!</v>
      </c>
    </row>
    <row r="1178" spans="1:4" ht="14.25">
      <c r="A1178" s="7" t="s">
        <v>903</v>
      </c>
      <c r="B1178" s="7"/>
      <c r="C1178" s="7"/>
      <c r="D1178" s="9" t="e">
        <f t="shared" si="17"/>
        <v>#DIV/0!</v>
      </c>
    </row>
    <row r="1179" spans="1:4" ht="14.25">
      <c r="A1179" s="7" t="s">
        <v>636</v>
      </c>
      <c r="B1179" s="7"/>
      <c r="C1179" s="7"/>
      <c r="D1179" s="9" t="e">
        <f t="shared" si="17"/>
        <v>#DIV/0!</v>
      </c>
    </row>
    <row r="1180" spans="1:4" ht="14.25">
      <c r="A1180" s="7" t="s">
        <v>906</v>
      </c>
      <c r="B1180" s="7"/>
      <c r="C1180" s="7"/>
      <c r="D1180" s="9" t="e">
        <f t="shared" si="17"/>
        <v>#DIV/0!</v>
      </c>
    </row>
    <row r="1181" spans="1:4" ht="14.25">
      <c r="A1181" s="7" t="s">
        <v>908</v>
      </c>
      <c r="B1181" s="7">
        <f>SUM(B1182:B1189)</f>
        <v>80</v>
      </c>
      <c r="C1181" s="7">
        <f>SUM(C1182:C1189)</f>
        <v>85</v>
      </c>
      <c r="D1181" s="9">
        <f t="shared" si="17"/>
        <v>6.25</v>
      </c>
    </row>
    <row r="1182" spans="1:4" ht="14.25">
      <c r="A1182" s="7" t="s">
        <v>598</v>
      </c>
      <c r="B1182" s="7">
        <v>50</v>
      </c>
      <c r="C1182" s="7">
        <v>55</v>
      </c>
      <c r="D1182" s="9">
        <f t="shared" si="17"/>
        <v>10.000000000000009</v>
      </c>
    </row>
    <row r="1183" spans="1:4" ht="14.25">
      <c r="A1183" s="7" t="s">
        <v>600</v>
      </c>
      <c r="B1183" s="7"/>
      <c r="C1183" s="7"/>
      <c r="D1183" s="9" t="e">
        <f t="shared" si="17"/>
        <v>#DIV/0!</v>
      </c>
    </row>
    <row r="1184" spans="1:4" ht="14.25">
      <c r="A1184" s="7" t="s">
        <v>602</v>
      </c>
      <c r="B1184" s="7"/>
      <c r="C1184" s="7"/>
      <c r="D1184" s="9" t="e">
        <f aca="true" t="shared" si="18" ref="D1184:D1274">(C1184/B1184-1)*100</f>
        <v>#DIV/0!</v>
      </c>
    </row>
    <row r="1185" spans="1:4" ht="14.25">
      <c r="A1185" s="7" t="s">
        <v>913</v>
      </c>
      <c r="B1185" s="7"/>
      <c r="C1185" s="7"/>
      <c r="D1185" s="9" t="e">
        <f t="shared" si="18"/>
        <v>#DIV/0!</v>
      </c>
    </row>
    <row r="1186" spans="1:4" ht="14.25">
      <c r="A1186" s="7" t="s">
        <v>914</v>
      </c>
      <c r="B1186" s="7"/>
      <c r="C1186" s="7"/>
      <c r="D1186" s="9" t="e">
        <f t="shared" si="18"/>
        <v>#DIV/0!</v>
      </c>
    </row>
    <row r="1187" spans="1:4" ht="14.25">
      <c r="A1187" s="7" t="s">
        <v>916</v>
      </c>
      <c r="B1187" s="7"/>
      <c r="C1187" s="7"/>
      <c r="D1187" s="9" t="e">
        <f t="shared" si="18"/>
        <v>#DIV/0!</v>
      </c>
    </row>
    <row r="1188" spans="1:4" ht="14.25">
      <c r="A1188" s="7" t="s">
        <v>636</v>
      </c>
      <c r="B1188" s="7"/>
      <c r="C1188" s="7"/>
      <c r="D1188" s="9" t="e">
        <f t="shared" si="18"/>
        <v>#DIV/0!</v>
      </c>
    </row>
    <row r="1189" spans="1:4" ht="14.25">
      <c r="A1189" s="7" t="s">
        <v>918</v>
      </c>
      <c r="B1189" s="7">
        <v>30</v>
      </c>
      <c r="C1189" s="7">
        <v>30</v>
      </c>
      <c r="D1189" s="9">
        <f t="shared" si="18"/>
        <v>0</v>
      </c>
    </row>
    <row r="1190" spans="1:4" ht="14.25">
      <c r="A1190" s="7" t="s">
        <v>919</v>
      </c>
      <c r="B1190" s="7">
        <f>SUM(B1191:B1202)</f>
        <v>157</v>
      </c>
      <c r="C1190" s="7">
        <f>SUM(C1191:C1202)</f>
        <v>181</v>
      </c>
      <c r="D1190" s="9">
        <f t="shared" si="18"/>
        <v>15.286624203821653</v>
      </c>
    </row>
    <row r="1191" spans="1:4" ht="14.25">
      <c r="A1191" s="7" t="s">
        <v>598</v>
      </c>
      <c r="B1191" s="7">
        <v>52</v>
      </c>
      <c r="C1191" s="7">
        <v>65</v>
      </c>
      <c r="D1191" s="9">
        <f t="shared" si="18"/>
        <v>25</v>
      </c>
    </row>
    <row r="1192" spans="1:4" ht="14.25">
      <c r="A1192" s="7" t="s">
        <v>600</v>
      </c>
      <c r="B1192" s="7"/>
      <c r="C1192" s="7"/>
      <c r="D1192" s="9" t="e">
        <f t="shared" si="18"/>
        <v>#DIV/0!</v>
      </c>
    </row>
    <row r="1193" spans="1:4" ht="14.25">
      <c r="A1193" s="7" t="s">
        <v>602</v>
      </c>
      <c r="B1193" s="7"/>
      <c r="C1193" s="7"/>
      <c r="D1193" s="9" t="e">
        <f t="shared" si="18"/>
        <v>#DIV/0!</v>
      </c>
    </row>
    <row r="1194" spans="1:4" ht="14.25">
      <c r="A1194" s="7" t="s">
        <v>1126</v>
      </c>
      <c r="B1194" s="7"/>
      <c r="C1194" s="7"/>
      <c r="D1194" s="9" t="e">
        <f t="shared" si="18"/>
        <v>#DIV/0!</v>
      </c>
    </row>
    <row r="1195" spans="1:4" ht="14.25">
      <c r="A1195" s="7" t="s">
        <v>1127</v>
      </c>
      <c r="B1195" s="7"/>
      <c r="C1195" s="7"/>
      <c r="D1195" s="9" t="e">
        <f t="shared" si="18"/>
        <v>#DIV/0!</v>
      </c>
    </row>
    <row r="1196" spans="1:4" ht="14.25">
      <c r="A1196" s="7" t="s">
        <v>926</v>
      </c>
      <c r="B1196" s="7"/>
      <c r="C1196" s="7"/>
      <c r="D1196" s="9" t="e">
        <f t="shared" si="18"/>
        <v>#DIV/0!</v>
      </c>
    </row>
    <row r="1197" spans="1:4" ht="14.25">
      <c r="A1197" s="7" t="s">
        <v>928</v>
      </c>
      <c r="B1197" s="7"/>
      <c r="C1197" s="7"/>
      <c r="D1197" s="9" t="e">
        <f t="shared" si="18"/>
        <v>#DIV/0!</v>
      </c>
    </row>
    <row r="1198" spans="1:4" ht="14.25">
      <c r="A1198" s="7" t="s">
        <v>1128</v>
      </c>
      <c r="B1198" s="7"/>
      <c r="C1198" s="7"/>
      <c r="D1198" s="9" t="e">
        <f t="shared" si="18"/>
        <v>#DIV/0!</v>
      </c>
    </row>
    <row r="1199" spans="1:4" ht="14.25">
      <c r="A1199" s="7" t="s">
        <v>1129</v>
      </c>
      <c r="B1199" s="7"/>
      <c r="C1199" s="7"/>
      <c r="D1199" s="9" t="e">
        <f t="shared" si="18"/>
        <v>#DIV/0!</v>
      </c>
    </row>
    <row r="1200" spans="1:4" ht="14.25">
      <c r="A1200" s="7" t="s">
        <v>1130</v>
      </c>
      <c r="B1200" s="7"/>
      <c r="C1200" s="7"/>
      <c r="D1200" s="9" t="e">
        <f t="shared" si="18"/>
        <v>#DIV/0!</v>
      </c>
    </row>
    <row r="1201" spans="1:4" ht="14.25">
      <c r="A1201" s="7" t="s">
        <v>936</v>
      </c>
      <c r="B1201" s="7">
        <v>77</v>
      </c>
      <c r="C1201" s="7">
        <v>98</v>
      </c>
      <c r="D1201" s="9">
        <f t="shared" si="18"/>
        <v>27.27272727272727</v>
      </c>
    </row>
    <row r="1202" spans="1:4" ht="14.25">
      <c r="A1202" s="7" t="s">
        <v>938</v>
      </c>
      <c r="B1202" s="7">
        <v>28</v>
      </c>
      <c r="C1202" s="7">
        <v>18</v>
      </c>
      <c r="D1202" s="9">
        <f t="shared" si="18"/>
        <v>-35.71428571428571</v>
      </c>
    </row>
    <row r="1203" spans="1:4" ht="14.25">
      <c r="A1203" s="7" t="s">
        <v>940</v>
      </c>
      <c r="B1203" s="7">
        <f>SUM(B1204:B1218)</f>
        <v>350</v>
      </c>
      <c r="C1203" s="7">
        <f>SUM(C1204:C1218)</f>
        <v>780</v>
      </c>
      <c r="D1203" s="9">
        <f t="shared" si="18"/>
        <v>122.85714285714286</v>
      </c>
    </row>
    <row r="1204" spans="1:4" ht="14.25">
      <c r="A1204" s="7" t="s">
        <v>598</v>
      </c>
      <c r="B1204" s="7"/>
      <c r="C1204" s="7"/>
      <c r="D1204" s="9" t="e">
        <f t="shared" si="18"/>
        <v>#DIV/0!</v>
      </c>
    </row>
    <row r="1205" spans="1:4" ht="14.25">
      <c r="A1205" s="7" t="s">
        <v>600</v>
      </c>
      <c r="B1205" s="7"/>
      <c r="C1205" s="7"/>
      <c r="D1205" s="9" t="e">
        <f t="shared" si="18"/>
        <v>#DIV/0!</v>
      </c>
    </row>
    <row r="1206" spans="1:4" ht="14.25">
      <c r="A1206" s="7" t="s">
        <v>602</v>
      </c>
      <c r="B1206" s="7"/>
      <c r="C1206" s="7"/>
      <c r="D1206" s="9" t="e">
        <f t="shared" si="18"/>
        <v>#DIV/0!</v>
      </c>
    </row>
    <row r="1207" spans="1:4" ht="14.25">
      <c r="A1207" s="7" t="s">
        <v>945</v>
      </c>
      <c r="B1207" s="7"/>
      <c r="C1207" s="7"/>
      <c r="D1207" s="9" t="e">
        <f t="shared" si="18"/>
        <v>#DIV/0!</v>
      </c>
    </row>
    <row r="1208" spans="1:4" ht="14.25">
      <c r="A1208" s="7" t="s">
        <v>1131</v>
      </c>
      <c r="B1208" s="7"/>
      <c r="C1208" s="7"/>
      <c r="D1208" s="9" t="e">
        <f t="shared" si="18"/>
        <v>#DIV/0!</v>
      </c>
    </row>
    <row r="1209" spans="1:4" ht="14.25">
      <c r="A1209" s="7" t="s">
        <v>949</v>
      </c>
      <c r="B1209" s="7"/>
      <c r="C1209" s="7"/>
      <c r="D1209" s="9" t="e">
        <f t="shared" si="18"/>
        <v>#DIV/0!</v>
      </c>
    </row>
    <row r="1210" spans="1:4" ht="14.25">
      <c r="A1210" s="7" t="s">
        <v>951</v>
      </c>
      <c r="B1210" s="7"/>
      <c r="C1210" s="7"/>
      <c r="D1210" s="9" t="e">
        <f t="shared" si="18"/>
        <v>#DIV/0!</v>
      </c>
    </row>
    <row r="1211" spans="1:4" ht="14.25">
      <c r="A1211" s="7" t="s">
        <v>953</v>
      </c>
      <c r="B1211" s="7">
        <v>228</v>
      </c>
      <c r="C1211" s="7">
        <v>258</v>
      </c>
      <c r="D1211" s="9">
        <f t="shared" si="18"/>
        <v>13.157894736842103</v>
      </c>
    </row>
    <row r="1212" spans="1:4" ht="14.25">
      <c r="A1212" s="7" t="s">
        <v>955</v>
      </c>
      <c r="B1212" s="7">
        <v>20</v>
      </c>
      <c r="C1212" s="7">
        <v>422</v>
      </c>
      <c r="D1212" s="9">
        <f t="shared" si="18"/>
        <v>2010.0000000000002</v>
      </c>
    </row>
    <row r="1213" spans="1:4" ht="14.25">
      <c r="A1213" s="7" t="s">
        <v>956</v>
      </c>
      <c r="B1213" s="7"/>
      <c r="C1213" s="7"/>
      <c r="D1213" s="9" t="e">
        <f t="shared" si="18"/>
        <v>#DIV/0!</v>
      </c>
    </row>
    <row r="1214" spans="1:4" ht="14.25">
      <c r="A1214" s="7" t="s">
        <v>1133</v>
      </c>
      <c r="B1214" s="7"/>
      <c r="C1214" s="7"/>
      <c r="D1214" s="9" t="e">
        <f t="shared" si="18"/>
        <v>#DIV/0!</v>
      </c>
    </row>
    <row r="1215" spans="1:4" ht="14.25">
      <c r="A1215" s="7" t="s">
        <v>958</v>
      </c>
      <c r="B1215" s="7"/>
      <c r="C1215" s="7"/>
      <c r="D1215" s="9" t="e">
        <f t="shared" si="18"/>
        <v>#DIV/0!</v>
      </c>
    </row>
    <row r="1216" spans="1:4" ht="14.25">
      <c r="A1216" s="7" t="s">
        <v>960</v>
      </c>
      <c r="B1216" s="7"/>
      <c r="C1216" s="7"/>
      <c r="D1216" s="9" t="e">
        <f t="shared" si="18"/>
        <v>#DIV/0!</v>
      </c>
    </row>
    <row r="1217" spans="1:4" ht="14.25">
      <c r="A1217" s="7" t="s">
        <v>962</v>
      </c>
      <c r="B1217" s="7"/>
      <c r="C1217" s="7"/>
      <c r="D1217" s="9" t="e">
        <f t="shared" si="18"/>
        <v>#DIV/0!</v>
      </c>
    </row>
    <row r="1218" spans="1:4" ht="14.25">
      <c r="A1218" s="7" t="s">
        <v>964</v>
      </c>
      <c r="B1218" s="7">
        <v>102</v>
      </c>
      <c r="C1218" s="7">
        <v>100</v>
      </c>
      <c r="D1218" s="9">
        <f t="shared" si="18"/>
        <v>-1.9607843137254943</v>
      </c>
    </row>
    <row r="1219" spans="1:4" ht="14.25">
      <c r="A1219" s="7" t="s">
        <v>1124</v>
      </c>
      <c r="B1219" s="7">
        <v>0</v>
      </c>
      <c r="C1219" s="7">
        <v>0</v>
      </c>
      <c r="D1219" s="9" t="e">
        <f t="shared" si="18"/>
        <v>#DIV/0!</v>
      </c>
    </row>
    <row r="1220" spans="1:4" ht="14.25">
      <c r="A1220" s="7" t="s">
        <v>1125</v>
      </c>
      <c r="B1220" s="7">
        <f>SUM(B1221,B1230,B1234)</f>
        <v>10125</v>
      </c>
      <c r="C1220" s="7">
        <f>SUM(C1221,C1230,C1234)</f>
        <v>11760</v>
      </c>
      <c r="D1220" s="9">
        <f t="shared" si="18"/>
        <v>16.148148148148156</v>
      </c>
    </row>
    <row r="1221" spans="1:4" ht="14.25">
      <c r="A1221" s="7" t="s">
        <v>923</v>
      </c>
      <c r="B1221" s="7">
        <f>SUM(B1222:B1229)</f>
        <v>0</v>
      </c>
      <c r="C1221" s="7">
        <f>SUM(C1222:C1229)</f>
        <v>0</v>
      </c>
      <c r="D1221" s="9" t="e">
        <f t="shared" si="18"/>
        <v>#DIV/0!</v>
      </c>
    </row>
    <row r="1222" spans="1:4" ht="14.25">
      <c r="A1222" s="7" t="s">
        <v>925</v>
      </c>
      <c r="B1222" s="7"/>
      <c r="C1222" s="7"/>
      <c r="D1222" s="9" t="e">
        <f t="shared" si="18"/>
        <v>#DIV/0!</v>
      </c>
    </row>
    <row r="1223" spans="1:4" ht="14.25">
      <c r="A1223" s="7" t="s">
        <v>927</v>
      </c>
      <c r="B1223" s="7"/>
      <c r="C1223" s="7"/>
      <c r="D1223" s="9" t="e">
        <f t="shared" si="18"/>
        <v>#DIV/0!</v>
      </c>
    </row>
    <row r="1224" spans="1:4" ht="14.25">
      <c r="A1224" s="7" t="s">
        <v>929</v>
      </c>
      <c r="B1224" s="7"/>
      <c r="C1224" s="7"/>
      <c r="D1224" s="9" t="e">
        <f t="shared" si="18"/>
        <v>#DIV/0!</v>
      </c>
    </row>
    <row r="1225" spans="1:4" ht="14.25">
      <c r="A1225" s="7" t="s">
        <v>931</v>
      </c>
      <c r="B1225" s="7"/>
      <c r="C1225" s="7"/>
      <c r="D1225" s="9" t="e">
        <f t="shared" si="18"/>
        <v>#DIV/0!</v>
      </c>
    </row>
    <row r="1226" spans="1:4" ht="14.25">
      <c r="A1226" s="7" t="s">
        <v>933</v>
      </c>
      <c r="B1226" s="7"/>
      <c r="C1226" s="7"/>
      <c r="D1226" s="9" t="e">
        <f t="shared" si="18"/>
        <v>#DIV/0!</v>
      </c>
    </row>
    <row r="1227" spans="1:4" ht="14.25">
      <c r="A1227" s="7" t="s">
        <v>935</v>
      </c>
      <c r="B1227" s="7"/>
      <c r="C1227" s="7"/>
      <c r="D1227" s="9" t="e">
        <f t="shared" si="18"/>
        <v>#DIV/0!</v>
      </c>
    </row>
    <row r="1228" spans="1:4" ht="14.25">
      <c r="A1228" s="7" t="s">
        <v>937</v>
      </c>
      <c r="B1228" s="7"/>
      <c r="C1228" s="7"/>
      <c r="D1228" s="9" t="e">
        <f t="shared" si="18"/>
        <v>#DIV/0!</v>
      </c>
    </row>
    <row r="1229" spans="1:4" ht="14.25">
      <c r="A1229" s="7" t="s">
        <v>939</v>
      </c>
      <c r="B1229" s="7"/>
      <c r="C1229" s="7"/>
      <c r="D1229" s="9" t="e">
        <f t="shared" si="18"/>
        <v>#DIV/0!</v>
      </c>
    </row>
    <row r="1230" spans="1:4" ht="14.25">
      <c r="A1230" s="7" t="s">
        <v>941</v>
      </c>
      <c r="B1230" s="7">
        <f>SUM(B1231:B1233)</f>
        <v>9666</v>
      </c>
      <c r="C1230" s="7">
        <f>SUM(C1231:C1233)</f>
        <v>11199</v>
      </c>
      <c r="D1230" s="9">
        <f t="shared" si="18"/>
        <v>15.859714463066421</v>
      </c>
    </row>
    <row r="1231" spans="1:4" ht="14.25">
      <c r="A1231" s="7" t="s">
        <v>942</v>
      </c>
      <c r="B1231" s="7">
        <v>9666</v>
      </c>
      <c r="C1231" s="7">
        <v>11199</v>
      </c>
      <c r="D1231" s="9">
        <f t="shared" si="18"/>
        <v>15.859714463066421</v>
      </c>
    </row>
    <row r="1232" spans="1:4" ht="14.25">
      <c r="A1232" s="7" t="s">
        <v>943</v>
      </c>
      <c r="B1232" s="7"/>
      <c r="C1232" s="7"/>
      <c r="D1232" s="9" t="e">
        <f t="shared" si="18"/>
        <v>#DIV/0!</v>
      </c>
    </row>
    <row r="1233" spans="1:4" ht="14.25">
      <c r="A1233" s="7" t="s">
        <v>944</v>
      </c>
      <c r="B1233" s="7"/>
      <c r="C1233" s="7"/>
      <c r="D1233" s="9" t="e">
        <f t="shared" si="18"/>
        <v>#DIV/0!</v>
      </c>
    </row>
    <row r="1234" spans="1:4" ht="14.25">
      <c r="A1234" s="7" t="s">
        <v>946</v>
      </c>
      <c r="B1234" s="7">
        <f>SUM(B1235:B1236)</f>
        <v>459</v>
      </c>
      <c r="C1234" s="7">
        <f>SUM(C1235:C1236)</f>
        <v>561</v>
      </c>
      <c r="D1234" s="9">
        <f t="shared" si="18"/>
        <v>22.222222222222232</v>
      </c>
    </row>
    <row r="1235" spans="1:4" ht="14.25">
      <c r="A1235" s="7" t="s">
        <v>948</v>
      </c>
      <c r="B1235" s="7"/>
      <c r="C1235" s="7"/>
      <c r="D1235" s="9" t="e">
        <f t="shared" si="18"/>
        <v>#DIV/0!</v>
      </c>
    </row>
    <row r="1236" spans="1:4" ht="14.25">
      <c r="A1236" s="7" t="s">
        <v>950</v>
      </c>
      <c r="B1236" s="7">
        <v>459</v>
      </c>
      <c r="C1236" s="7">
        <v>561</v>
      </c>
      <c r="D1236" s="9">
        <f t="shared" si="18"/>
        <v>22.222222222222232</v>
      </c>
    </row>
    <row r="1237" spans="1:4" ht="14.25">
      <c r="A1237" s="7" t="s">
        <v>1132</v>
      </c>
      <c r="B1237" s="7">
        <f>B1238+B1253+B1267+B1273+B1279</f>
        <v>1831</v>
      </c>
      <c r="C1237" s="7">
        <f>C1238+C1253+C1267+C1273+C1279</f>
        <v>1959</v>
      </c>
      <c r="D1237" s="9">
        <f t="shared" si="18"/>
        <v>6.990715456034957</v>
      </c>
    </row>
    <row r="1238" spans="1:4" ht="14.25">
      <c r="A1238" s="7" t="s">
        <v>954</v>
      </c>
      <c r="B1238" s="7">
        <f>SUM(B1239:B1252)</f>
        <v>387</v>
      </c>
      <c r="C1238" s="7">
        <f>SUM(C1239:C1252)</f>
        <v>462</v>
      </c>
      <c r="D1238" s="9">
        <f t="shared" si="18"/>
        <v>19.379844961240302</v>
      </c>
    </row>
    <row r="1239" spans="1:4" ht="14.25">
      <c r="A1239" s="7" t="s">
        <v>598</v>
      </c>
      <c r="B1239" s="7">
        <v>202</v>
      </c>
      <c r="C1239" s="7">
        <v>214</v>
      </c>
      <c r="D1239" s="9">
        <f t="shared" si="18"/>
        <v>5.940594059405946</v>
      </c>
    </row>
    <row r="1240" spans="1:4" ht="14.25">
      <c r="A1240" s="7" t="s">
        <v>600</v>
      </c>
      <c r="B1240" s="7">
        <v>54</v>
      </c>
      <c r="C1240" s="7">
        <v>54</v>
      </c>
      <c r="D1240" s="9">
        <f t="shared" si="18"/>
        <v>0</v>
      </c>
    </row>
    <row r="1241" spans="1:4" ht="14.25">
      <c r="A1241" s="7" t="s">
        <v>602</v>
      </c>
      <c r="B1241" s="7"/>
      <c r="C1241" s="7"/>
      <c r="D1241" s="9" t="e">
        <f t="shared" si="18"/>
        <v>#DIV/0!</v>
      </c>
    </row>
    <row r="1242" spans="1:4" ht="14.25">
      <c r="A1242" s="7" t="s">
        <v>959</v>
      </c>
      <c r="B1242" s="7"/>
      <c r="C1242" s="7"/>
      <c r="D1242" s="9" t="e">
        <f t="shared" si="18"/>
        <v>#DIV/0!</v>
      </c>
    </row>
    <row r="1243" spans="1:4" ht="14.25">
      <c r="A1243" s="7" t="s">
        <v>961</v>
      </c>
      <c r="B1243" s="7">
        <v>12</v>
      </c>
      <c r="C1243" s="7">
        <v>12</v>
      </c>
      <c r="D1243" s="9">
        <f t="shared" si="18"/>
        <v>0</v>
      </c>
    </row>
    <row r="1244" spans="1:4" ht="14.25">
      <c r="A1244" s="7" t="s">
        <v>963</v>
      </c>
      <c r="B1244" s="7">
        <v>30</v>
      </c>
      <c r="C1244" s="7">
        <v>35</v>
      </c>
      <c r="D1244" s="9">
        <f t="shared" si="18"/>
        <v>16.666666666666675</v>
      </c>
    </row>
    <row r="1245" spans="1:4" ht="14.25">
      <c r="A1245" s="7" t="s">
        <v>965</v>
      </c>
      <c r="B1245" s="7"/>
      <c r="C1245" s="7"/>
      <c r="D1245" s="9" t="e">
        <f t="shared" si="18"/>
        <v>#DIV/0!</v>
      </c>
    </row>
    <row r="1246" spans="1:4" ht="14.25">
      <c r="A1246" s="7" t="s">
        <v>966</v>
      </c>
      <c r="B1246" s="7"/>
      <c r="C1246" s="7"/>
      <c r="D1246" s="9" t="e">
        <f t="shared" si="18"/>
        <v>#DIV/0!</v>
      </c>
    </row>
    <row r="1247" spans="1:4" ht="14.25">
      <c r="A1247" s="7" t="s">
        <v>968</v>
      </c>
      <c r="B1247" s="7"/>
      <c r="C1247" s="7"/>
      <c r="D1247" s="9" t="e">
        <f t="shared" si="18"/>
        <v>#DIV/0!</v>
      </c>
    </row>
    <row r="1248" spans="1:4" ht="14.25">
      <c r="A1248" s="7" t="s">
        <v>970</v>
      </c>
      <c r="B1248" s="7"/>
      <c r="C1248" s="7"/>
      <c r="D1248" s="9" t="e">
        <f t="shared" si="18"/>
        <v>#DIV/0!</v>
      </c>
    </row>
    <row r="1249" spans="1:4" ht="14.25">
      <c r="A1249" s="7" t="s">
        <v>972</v>
      </c>
      <c r="B1249" s="7"/>
      <c r="C1249" s="7"/>
      <c r="D1249" s="9" t="e">
        <f t="shared" si="18"/>
        <v>#DIV/0!</v>
      </c>
    </row>
    <row r="1250" spans="1:4" ht="14.25">
      <c r="A1250" s="7" t="s">
        <v>974</v>
      </c>
      <c r="B1250" s="7"/>
      <c r="C1250" s="7"/>
      <c r="D1250" s="9" t="e">
        <f t="shared" si="18"/>
        <v>#DIV/0!</v>
      </c>
    </row>
    <row r="1251" spans="1:4" ht="14.25">
      <c r="A1251" s="7" t="s">
        <v>636</v>
      </c>
      <c r="B1251" s="7">
        <v>79</v>
      </c>
      <c r="C1251" s="7">
        <v>77</v>
      </c>
      <c r="D1251" s="9">
        <f t="shared" si="18"/>
        <v>-2.5316455696202556</v>
      </c>
    </row>
    <row r="1252" spans="1:4" ht="14.25">
      <c r="A1252" s="7" t="s">
        <v>977</v>
      </c>
      <c r="B1252" s="7">
        <v>10</v>
      </c>
      <c r="C1252" s="7">
        <v>70</v>
      </c>
      <c r="D1252" s="9">
        <f t="shared" si="18"/>
        <v>600</v>
      </c>
    </row>
    <row r="1253" spans="1:4" ht="14.25">
      <c r="A1253" s="7" t="s">
        <v>979</v>
      </c>
      <c r="B1253" s="7">
        <f>SUM(B1254:B1266)</f>
        <v>57</v>
      </c>
      <c r="C1253" s="7">
        <f>SUM(C1254:C1266)</f>
        <v>67</v>
      </c>
      <c r="D1253" s="9">
        <f t="shared" si="18"/>
        <v>17.543859649122815</v>
      </c>
    </row>
    <row r="1254" spans="1:4" ht="14.25">
      <c r="A1254" s="7" t="s">
        <v>598</v>
      </c>
      <c r="B1254" s="7">
        <v>47</v>
      </c>
      <c r="C1254" s="7">
        <v>57</v>
      </c>
      <c r="D1254" s="9">
        <f t="shared" si="18"/>
        <v>21.27659574468086</v>
      </c>
    </row>
    <row r="1255" spans="1:4" ht="14.25">
      <c r="A1255" s="7" t="s">
        <v>600</v>
      </c>
      <c r="B1255" s="7">
        <v>10</v>
      </c>
      <c r="C1255" s="7">
        <v>10</v>
      </c>
      <c r="D1255" s="9">
        <f t="shared" si="18"/>
        <v>0</v>
      </c>
    </row>
    <row r="1256" spans="1:4" ht="14.25">
      <c r="A1256" s="7" t="s">
        <v>602</v>
      </c>
      <c r="B1256" s="7"/>
      <c r="C1256" s="7"/>
      <c r="D1256" s="9" t="e">
        <f t="shared" si="18"/>
        <v>#DIV/0!</v>
      </c>
    </row>
    <row r="1257" spans="1:4" ht="14.25">
      <c r="A1257" s="7" t="s">
        <v>984</v>
      </c>
      <c r="B1257" s="7"/>
      <c r="C1257" s="7"/>
      <c r="D1257" s="9" t="e">
        <f t="shared" si="18"/>
        <v>#DIV/0!</v>
      </c>
    </row>
    <row r="1258" spans="1:4" ht="14.25">
      <c r="A1258" s="7" t="s">
        <v>986</v>
      </c>
      <c r="B1258" s="7"/>
      <c r="C1258" s="7"/>
      <c r="D1258" s="9" t="e">
        <f t="shared" si="18"/>
        <v>#DIV/0!</v>
      </c>
    </row>
    <row r="1259" spans="1:4" ht="14.25">
      <c r="A1259" s="7" t="s">
        <v>988</v>
      </c>
      <c r="B1259" s="7"/>
      <c r="C1259" s="7"/>
      <c r="D1259" s="9" t="e">
        <f t="shared" si="18"/>
        <v>#DIV/0!</v>
      </c>
    </row>
    <row r="1260" spans="1:4" ht="14.25">
      <c r="A1260" s="7" t="s">
        <v>990</v>
      </c>
      <c r="B1260" s="7"/>
      <c r="C1260" s="7"/>
      <c r="D1260" s="9" t="e">
        <f t="shared" si="18"/>
        <v>#DIV/0!</v>
      </c>
    </row>
    <row r="1261" spans="1:4" ht="14.25">
      <c r="A1261" s="7" t="s">
        <v>992</v>
      </c>
      <c r="B1261" s="7"/>
      <c r="C1261" s="7"/>
      <c r="D1261" s="9" t="e">
        <f t="shared" si="18"/>
        <v>#DIV/0!</v>
      </c>
    </row>
    <row r="1262" spans="1:4" ht="14.25">
      <c r="A1262" s="7" t="s">
        <v>994</v>
      </c>
      <c r="B1262" s="7"/>
      <c r="C1262" s="7"/>
      <c r="D1262" s="9" t="e">
        <f t="shared" si="18"/>
        <v>#DIV/0!</v>
      </c>
    </row>
    <row r="1263" spans="1:4" ht="14.25">
      <c r="A1263" s="7" t="s">
        <v>996</v>
      </c>
      <c r="B1263" s="7"/>
      <c r="C1263" s="7"/>
      <c r="D1263" s="9" t="e">
        <f t="shared" si="18"/>
        <v>#DIV/0!</v>
      </c>
    </row>
    <row r="1264" spans="1:4" ht="14.25">
      <c r="A1264" s="7" t="s">
        <v>998</v>
      </c>
      <c r="B1264" s="7"/>
      <c r="C1264" s="7"/>
      <c r="D1264" s="9" t="e">
        <f t="shared" si="18"/>
        <v>#DIV/0!</v>
      </c>
    </row>
    <row r="1265" spans="1:4" ht="14.25">
      <c r="A1265" s="7" t="s">
        <v>636</v>
      </c>
      <c r="B1265" s="7"/>
      <c r="C1265" s="7"/>
      <c r="D1265" s="9" t="e">
        <f t="shared" si="18"/>
        <v>#DIV/0!</v>
      </c>
    </row>
    <row r="1266" spans="1:4" ht="14.25">
      <c r="A1266" s="7" t="s">
        <v>1001</v>
      </c>
      <c r="B1266" s="7"/>
      <c r="C1266" s="7"/>
      <c r="D1266" s="9" t="e">
        <f t="shared" si="18"/>
        <v>#DIV/0!</v>
      </c>
    </row>
    <row r="1267" spans="1:4" ht="14.25">
      <c r="A1267" s="7" t="s">
        <v>1003</v>
      </c>
      <c r="B1267" s="7">
        <f>SUM(B1268:B1272)</f>
        <v>0</v>
      </c>
      <c r="C1267" s="7">
        <f>SUM(C1268:C1272)</f>
        <v>0</v>
      </c>
      <c r="D1267" s="9" t="e">
        <f t="shared" si="18"/>
        <v>#DIV/0!</v>
      </c>
    </row>
    <row r="1268" spans="1:4" ht="14.25">
      <c r="A1268" s="7" t="s">
        <v>1136</v>
      </c>
      <c r="B1268" s="7"/>
      <c r="C1268" s="7"/>
      <c r="D1268" s="9" t="e">
        <f t="shared" si="18"/>
        <v>#DIV/0!</v>
      </c>
    </row>
    <row r="1269" spans="1:4" ht="14.25">
      <c r="A1269" s="7" t="s">
        <v>1007</v>
      </c>
      <c r="B1269" s="7"/>
      <c r="C1269" s="7"/>
      <c r="D1269" s="9" t="e">
        <f t="shared" si="18"/>
        <v>#DIV/0!</v>
      </c>
    </row>
    <row r="1270" spans="1:4" ht="14.25">
      <c r="A1270" s="7" t="s">
        <v>1009</v>
      </c>
      <c r="B1270" s="7"/>
      <c r="C1270" s="7"/>
      <c r="D1270" s="9" t="e">
        <f t="shared" si="18"/>
        <v>#DIV/0!</v>
      </c>
    </row>
    <row r="1271" spans="1:4" ht="14.25">
      <c r="A1271" s="7" t="s">
        <v>1011</v>
      </c>
      <c r="B1271" s="7"/>
      <c r="C1271" s="7"/>
      <c r="D1271" s="9" t="e">
        <f t="shared" si="18"/>
        <v>#DIV/0!</v>
      </c>
    </row>
    <row r="1272" spans="1:4" ht="14.25">
      <c r="A1272" s="7" t="s">
        <v>1013</v>
      </c>
      <c r="B1272" s="7"/>
      <c r="C1272" s="7"/>
      <c r="D1272" s="9" t="e">
        <f t="shared" si="18"/>
        <v>#DIV/0!</v>
      </c>
    </row>
    <row r="1273" spans="1:4" ht="14.25">
      <c r="A1273" s="7" t="s">
        <v>967</v>
      </c>
      <c r="B1273" s="7">
        <f>SUM(B1274:B1278)</f>
        <v>1387</v>
      </c>
      <c r="C1273" s="7">
        <f>SUM(C1274:C1278)</f>
        <v>1430</v>
      </c>
      <c r="D1273" s="9">
        <f t="shared" si="18"/>
        <v>3.100216294160063</v>
      </c>
    </row>
    <row r="1274" spans="1:4" ht="14.25">
      <c r="A1274" s="7" t="s">
        <v>969</v>
      </c>
      <c r="B1274" s="7">
        <v>1387</v>
      </c>
      <c r="C1274" s="7">
        <v>1430</v>
      </c>
      <c r="D1274" s="9">
        <f t="shared" si="18"/>
        <v>3.100216294160063</v>
      </c>
    </row>
    <row r="1275" spans="1:4" ht="14.25">
      <c r="A1275" s="7" t="s">
        <v>971</v>
      </c>
      <c r="B1275" s="7"/>
      <c r="C1275" s="7"/>
      <c r="D1275" s="9" t="e">
        <f aca="true" t="shared" si="19" ref="D1275:D1302">(C1275/B1275-1)*100</f>
        <v>#DIV/0!</v>
      </c>
    </row>
    <row r="1276" spans="1:4" ht="14.25">
      <c r="A1276" s="7" t="s">
        <v>973</v>
      </c>
      <c r="B1276" s="7"/>
      <c r="C1276" s="7"/>
      <c r="D1276" s="9" t="e">
        <f t="shared" si="19"/>
        <v>#DIV/0!</v>
      </c>
    </row>
    <row r="1277" spans="1:4" ht="14.25">
      <c r="A1277" s="7" t="s">
        <v>975</v>
      </c>
      <c r="B1277" s="7"/>
      <c r="C1277" s="7"/>
      <c r="D1277" s="9" t="e">
        <f t="shared" si="19"/>
        <v>#DIV/0!</v>
      </c>
    </row>
    <row r="1278" spans="1:4" ht="14.25">
      <c r="A1278" s="7" t="s">
        <v>976</v>
      </c>
      <c r="B1278" s="7"/>
      <c r="C1278" s="7"/>
      <c r="D1278" s="9" t="e">
        <f t="shared" si="19"/>
        <v>#DIV/0!</v>
      </c>
    </row>
    <row r="1279" spans="1:4" ht="14.25">
      <c r="A1279" s="7" t="s">
        <v>978</v>
      </c>
      <c r="B1279" s="7">
        <f>SUM(B1280:B1290)</f>
        <v>0</v>
      </c>
      <c r="C1279" s="7">
        <f>SUM(C1280:C1290)</f>
        <v>0</v>
      </c>
      <c r="D1279" s="9" t="e">
        <f t="shared" si="19"/>
        <v>#DIV/0!</v>
      </c>
    </row>
    <row r="1280" spans="1:4" ht="14.25">
      <c r="A1280" s="7" t="s">
        <v>980</v>
      </c>
      <c r="B1280" s="7"/>
      <c r="C1280" s="7"/>
      <c r="D1280" s="9" t="e">
        <f t="shared" si="19"/>
        <v>#DIV/0!</v>
      </c>
    </row>
    <row r="1281" spans="1:4" ht="14.25">
      <c r="A1281" s="7" t="s">
        <v>981</v>
      </c>
      <c r="B1281" s="7"/>
      <c r="C1281" s="7"/>
      <c r="D1281" s="9" t="e">
        <f t="shared" si="19"/>
        <v>#DIV/0!</v>
      </c>
    </row>
    <row r="1282" spans="1:4" ht="14.25">
      <c r="A1282" s="7" t="s">
        <v>982</v>
      </c>
      <c r="B1282" s="7"/>
      <c r="C1282" s="7"/>
      <c r="D1282" s="9" t="e">
        <f t="shared" si="19"/>
        <v>#DIV/0!</v>
      </c>
    </row>
    <row r="1283" spans="1:4" ht="14.25">
      <c r="A1283" s="7" t="s">
        <v>983</v>
      </c>
      <c r="B1283" s="7"/>
      <c r="C1283" s="7"/>
      <c r="D1283" s="9" t="e">
        <f t="shared" si="19"/>
        <v>#DIV/0!</v>
      </c>
    </row>
    <row r="1284" spans="1:4" ht="14.25">
      <c r="A1284" s="7" t="s">
        <v>985</v>
      </c>
      <c r="B1284" s="7"/>
      <c r="C1284" s="7"/>
      <c r="D1284" s="9" t="e">
        <f t="shared" si="19"/>
        <v>#DIV/0!</v>
      </c>
    </row>
    <row r="1285" spans="1:4" ht="14.25">
      <c r="A1285" s="7" t="s">
        <v>987</v>
      </c>
      <c r="B1285" s="7"/>
      <c r="C1285" s="7"/>
      <c r="D1285" s="9" t="e">
        <f t="shared" si="19"/>
        <v>#DIV/0!</v>
      </c>
    </row>
    <row r="1286" spans="1:4" ht="14.25">
      <c r="A1286" s="7" t="s">
        <v>989</v>
      </c>
      <c r="B1286" s="7"/>
      <c r="C1286" s="7"/>
      <c r="D1286" s="9" t="e">
        <f t="shared" si="19"/>
        <v>#DIV/0!</v>
      </c>
    </row>
    <row r="1287" spans="1:4" ht="14.25">
      <c r="A1287" s="7" t="s">
        <v>991</v>
      </c>
      <c r="B1287" s="7"/>
      <c r="C1287" s="7"/>
      <c r="D1287" s="9" t="e">
        <f t="shared" si="19"/>
        <v>#DIV/0!</v>
      </c>
    </row>
    <row r="1288" spans="1:4" ht="14.25">
      <c r="A1288" s="7" t="s">
        <v>993</v>
      </c>
      <c r="B1288" s="7"/>
      <c r="C1288" s="7"/>
      <c r="D1288" s="9" t="e">
        <f t="shared" si="19"/>
        <v>#DIV/0!</v>
      </c>
    </row>
    <row r="1289" spans="1:4" ht="14.25">
      <c r="A1289" s="7" t="s">
        <v>995</v>
      </c>
      <c r="B1289" s="7"/>
      <c r="C1289" s="7"/>
      <c r="D1289" s="9" t="e">
        <f t="shared" si="19"/>
        <v>#DIV/0!</v>
      </c>
    </row>
    <row r="1290" spans="1:4" ht="14.25">
      <c r="A1290" s="7" t="s">
        <v>997</v>
      </c>
      <c r="B1290" s="7"/>
      <c r="C1290" s="7"/>
      <c r="D1290" s="9" t="e">
        <f t="shared" si="19"/>
        <v>#DIV/0!</v>
      </c>
    </row>
    <row r="1291" spans="1:4" ht="14.25">
      <c r="A1291" s="7" t="s">
        <v>1134</v>
      </c>
      <c r="B1291" s="7">
        <v>10000</v>
      </c>
      <c r="C1291" s="7">
        <v>10000</v>
      </c>
      <c r="D1291" s="9">
        <f t="shared" si="19"/>
        <v>0</v>
      </c>
    </row>
    <row r="1292" spans="1:4" ht="14.25">
      <c r="A1292" s="7" t="s">
        <v>1135</v>
      </c>
      <c r="B1292" s="7">
        <f>SUM(B1293:B1298)</f>
        <v>23300</v>
      </c>
      <c r="C1292" s="7">
        <f>SUM(C1293:C1298)</f>
        <v>23300</v>
      </c>
      <c r="D1292" s="9">
        <f t="shared" si="19"/>
        <v>0</v>
      </c>
    </row>
    <row r="1293" spans="1:4" ht="14.25">
      <c r="A1293" s="7" t="s">
        <v>1002</v>
      </c>
      <c r="B1293" s="7"/>
      <c r="C1293" s="7"/>
      <c r="D1293" s="9" t="e">
        <f t="shared" si="19"/>
        <v>#DIV/0!</v>
      </c>
    </row>
    <row r="1294" spans="1:4" ht="14.25">
      <c r="A1294" s="7" t="s">
        <v>1004</v>
      </c>
      <c r="B1294" s="7"/>
      <c r="C1294" s="7"/>
      <c r="D1294" s="9" t="e">
        <f t="shared" si="19"/>
        <v>#DIV/0!</v>
      </c>
    </row>
    <row r="1295" spans="1:4" ht="14.25">
      <c r="A1295" s="7" t="s">
        <v>1006</v>
      </c>
      <c r="B1295" s="7"/>
      <c r="C1295" s="7"/>
      <c r="D1295" s="9" t="e">
        <f t="shared" si="19"/>
        <v>#DIV/0!</v>
      </c>
    </row>
    <row r="1296" spans="1:4" ht="14.25">
      <c r="A1296" s="7" t="s">
        <v>1008</v>
      </c>
      <c r="B1296" s="7"/>
      <c r="C1296" s="7"/>
      <c r="D1296" s="9" t="e">
        <f t="shared" si="19"/>
        <v>#DIV/0!</v>
      </c>
    </row>
    <row r="1297" spans="1:4" ht="14.25">
      <c r="A1297" s="7" t="s">
        <v>1010</v>
      </c>
      <c r="B1297" s="7">
        <v>23300</v>
      </c>
      <c r="C1297" s="7">
        <v>23300</v>
      </c>
      <c r="D1297" s="9">
        <f t="shared" si="19"/>
        <v>0</v>
      </c>
    </row>
    <row r="1298" spans="1:4" ht="14.25">
      <c r="A1298" s="7" t="s">
        <v>1012</v>
      </c>
      <c r="B1298" s="7"/>
      <c r="C1298" s="7"/>
      <c r="D1298" s="9" t="e">
        <f t="shared" si="19"/>
        <v>#DIV/0!</v>
      </c>
    </row>
    <row r="1299" spans="1:4" ht="14.25">
      <c r="A1299" s="7" t="s">
        <v>1137</v>
      </c>
      <c r="B1299" s="7">
        <f>SUM(B1300:B1301)</f>
        <v>24503</v>
      </c>
      <c r="C1299" s="7">
        <f>SUM(C1300:C1301)</f>
        <v>50217</v>
      </c>
      <c r="D1299" s="9">
        <f t="shared" si="19"/>
        <v>104.94225196914661</v>
      </c>
    </row>
    <row r="1300" spans="1:4" ht="14.25">
      <c r="A1300" s="7" t="s">
        <v>1015</v>
      </c>
      <c r="B1300" s="7">
        <v>22215</v>
      </c>
      <c r="C1300" s="18">
        <v>47849</v>
      </c>
      <c r="D1300" s="9">
        <f t="shared" si="19"/>
        <v>115.39050191312174</v>
      </c>
    </row>
    <row r="1301" spans="1:4" ht="14.25">
      <c r="A1301" s="7" t="s">
        <v>1016</v>
      </c>
      <c r="B1301" s="7">
        <v>2288</v>
      </c>
      <c r="C1301" s="7">
        <v>2368</v>
      </c>
      <c r="D1301" s="9">
        <f t="shared" si="19"/>
        <v>3.4965034965035002</v>
      </c>
    </row>
    <row r="1302" spans="1:4" ht="14.25">
      <c r="A1302" s="17" t="s">
        <v>1138</v>
      </c>
      <c r="B1302" s="8">
        <f>B1299+B1292+B1291+B1237+B1220+B1139+B1129+B1125+B1098+B1024+B953+B821+B801+B721+B657+B543+B488+B434+B380+B272+B261+B258+B5</f>
        <v>387637</v>
      </c>
      <c r="C1302" s="8">
        <f>C1299+C1292+C1291+C1237+C1220+C1139+C1129+C1125+C1098+C1024+C953+C821+C801+C721+C657+C543+C488+C434+C380+C272+C261+C258+C5</f>
        <v>458371</v>
      </c>
      <c r="D1302" s="9">
        <f t="shared" si="19"/>
        <v>18.24748411529342</v>
      </c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04"/>
  <sheetViews>
    <sheetView showZeros="0" zoomScale="200" zoomScaleNormal="200" workbookViewId="0" topLeftCell="A1">
      <pane xSplit="1" ySplit="5" topLeftCell="B129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02" sqref="C1302"/>
    </sheetView>
  </sheetViews>
  <sheetFormatPr defaultColWidth="9.00390625" defaultRowHeight="14.25"/>
  <cols>
    <col min="1" max="1" width="46.75390625" style="3" bestFit="1" customWidth="1"/>
    <col min="2" max="3" width="9.00390625" style="3" customWidth="1"/>
    <col min="4" max="4" width="11.625" style="3" bestFit="1" customWidth="1"/>
    <col min="5" max="16384" width="9.00390625" style="3" customWidth="1"/>
  </cols>
  <sheetData>
    <row r="1" ht="18" customHeight="1">
      <c r="A1" s="2"/>
    </row>
    <row r="2" spans="1:4" s="2" customFormat="1" ht="20.25">
      <c r="A2" s="46" t="s">
        <v>1139</v>
      </c>
      <c r="B2" s="46"/>
      <c r="C2" s="46"/>
      <c r="D2" s="46"/>
    </row>
    <row r="3" ht="17.25" customHeight="1">
      <c r="D3" s="23" t="s">
        <v>1140</v>
      </c>
    </row>
    <row r="4" spans="1:4" ht="36" customHeight="1">
      <c r="A4" s="5" t="s">
        <v>1141</v>
      </c>
      <c r="B4" s="6" t="s">
        <v>1018</v>
      </c>
      <c r="C4" s="6" t="s">
        <v>1020</v>
      </c>
      <c r="D4" s="6" t="s">
        <v>1019</v>
      </c>
    </row>
    <row r="5" spans="1:4" ht="14.25">
      <c r="A5" s="7" t="s">
        <v>4</v>
      </c>
      <c r="B5" s="8">
        <f>B6+B18+B27+B39+B51+B62+B73+B85+B94+B104+B119+B128+B139+B151+B161+B174+B181+B188+B197+B203+B210+B218+B225+B231+B237+B243+B249+B255</f>
        <v>32968</v>
      </c>
      <c r="C5" s="8">
        <f>C6+C18+C27+C39+C51+C62+C73+C85+C94+C104+C119+C128+C139+C151+C161+C174+C181+C188+C197+C203+C210+C218+C225+C231+C237+C243+C249+C255</f>
        <v>47521</v>
      </c>
      <c r="D5" s="9">
        <f aca="true" t="shared" si="0" ref="D5:D68">(C5/B5-1)*100</f>
        <v>44.14280514438242</v>
      </c>
    </row>
    <row r="6" spans="1:4" ht="14.25">
      <c r="A6" s="12" t="s">
        <v>6</v>
      </c>
      <c r="B6" s="7">
        <f>SUM(B7:B17)</f>
        <v>1001</v>
      </c>
      <c r="C6" s="7">
        <f>SUM(C7:C17)</f>
        <v>963</v>
      </c>
      <c r="D6" s="9">
        <f t="shared" si="0"/>
        <v>-3.796203796203801</v>
      </c>
    </row>
    <row r="7" spans="1:4" ht="14.25">
      <c r="A7" s="12" t="s">
        <v>8</v>
      </c>
      <c r="B7" s="7">
        <v>481</v>
      </c>
      <c r="C7" s="7">
        <v>483</v>
      </c>
      <c r="D7" s="9">
        <f t="shared" si="0"/>
        <v>0.4158004158004047</v>
      </c>
    </row>
    <row r="8" spans="1:4" ht="14.25">
      <c r="A8" s="12" t="s">
        <v>10</v>
      </c>
      <c r="B8" s="7">
        <v>153</v>
      </c>
      <c r="C8" s="7">
        <v>165</v>
      </c>
      <c r="D8" s="9">
        <f t="shared" si="0"/>
        <v>7.843137254901955</v>
      </c>
    </row>
    <row r="9" spans="1:4" ht="14.25">
      <c r="A9" s="10" t="s">
        <v>12</v>
      </c>
      <c r="B9" s="7">
        <v>112</v>
      </c>
      <c r="C9" s="7">
        <v>127</v>
      </c>
      <c r="D9" s="9">
        <f t="shared" si="0"/>
        <v>13.392857142857139</v>
      </c>
    </row>
    <row r="10" spans="1:4" ht="14.25">
      <c r="A10" s="10" t="s">
        <v>14</v>
      </c>
      <c r="B10" s="7">
        <v>142</v>
      </c>
      <c r="C10" s="7">
        <v>100</v>
      </c>
      <c r="D10" s="9">
        <f t="shared" si="0"/>
        <v>-29.5774647887324</v>
      </c>
    </row>
    <row r="11" spans="1:4" ht="14.25">
      <c r="A11" s="10" t="s">
        <v>16</v>
      </c>
      <c r="B11" s="7"/>
      <c r="C11" s="7"/>
      <c r="D11" s="9" t="e">
        <f t="shared" si="0"/>
        <v>#DIV/0!</v>
      </c>
    </row>
    <row r="12" spans="1:4" ht="14.25">
      <c r="A12" s="7" t="s">
        <v>18</v>
      </c>
      <c r="B12" s="7">
        <v>10</v>
      </c>
      <c r="C12" s="7">
        <v>10</v>
      </c>
      <c r="D12" s="9">
        <f t="shared" si="0"/>
        <v>0</v>
      </c>
    </row>
    <row r="13" spans="1:4" ht="14.25">
      <c r="A13" s="7" t="s">
        <v>1142</v>
      </c>
      <c r="B13" s="7"/>
      <c r="C13" s="7"/>
      <c r="D13" s="9" t="e">
        <f t="shared" si="0"/>
        <v>#DIV/0!</v>
      </c>
    </row>
    <row r="14" spans="1:4" ht="14.25">
      <c r="A14" s="7" t="s">
        <v>21</v>
      </c>
      <c r="B14" s="7">
        <v>53</v>
      </c>
      <c r="C14" s="7">
        <v>53</v>
      </c>
      <c r="D14" s="9">
        <f t="shared" si="0"/>
        <v>0</v>
      </c>
    </row>
    <row r="15" spans="1:4" ht="14.25">
      <c r="A15" s="7" t="s">
        <v>22</v>
      </c>
      <c r="B15" s="7"/>
      <c r="C15" s="7"/>
      <c r="D15" s="9" t="e">
        <f t="shared" si="0"/>
        <v>#DIV/0!</v>
      </c>
    </row>
    <row r="16" spans="1:4" ht="14.25">
      <c r="A16" s="7" t="s">
        <v>15</v>
      </c>
      <c r="B16" s="7"/>
      <c r="C16" s="7"/>
      <c r="D16" s="9" t="e">
        <f t="shared" si="0"/>
        <v>#DIV/0!</v>
      </c>
    </row>
    <row r="17" spans="1:4" ht="14.25">
      <c r="A17" s="7" t="s">
        <v>24</v>
      </c>
      <c r="B17" s="7">
        <v>50</v>
      </c>
      <c r="C17" s="7">
        <v>25</v>
      </c>
      <c r="D17" s="9">
        <f t="shared" si="0"/>
        <v>-50</v>
      </c>
    </row>
    <row r="18" spans="1:4" ht="14.25">
      <c r="A18" s="12" t="s">
        <v>26</v>
      </c>
      <c r="B18" s="7">
        <f>SUM(B19:B26)</f>
        <v>819</v>
      </c>
      <c r="C18" s="7">
        <f>SUM(C19:C26)</f>
        <v>827</v>
      </c>
      <c r="D18" s="9">
        <f t="shared" si="0"/>
        <v>0.9768009768009733</v>
      </c>
    </row>
    <row r="19" spans="1:4" ht="14.25">
      <c r="A19" s="12" t="s">
        <v>8</v>
      </c>
      <c r="B19" s="7">
        <v>401</v>
      </c>
      <c r="C19" s="7">
        <v>407</v>
      </c>
      <c r="D19" s="9">
        <f t="shared" si="0"/>
        <v>1.4962593516209433</v>
      </c>
    </row>
    <row r="20" spans="1:4" ht="14.25">
      <c r="A20" s="12" t="s">
        <v>10</v>
      </c>
      <c r="B20" s="7">
        <v>148</v>
      </c>
      <c r="C20" s="7">
        <v>160</v>
      </c>
      <c r="D20" s="9">
        <f t="shared" si="0"/>
        <v>8.108108108108114</v>
      </c>
    </row>
    <row r="21" spans="1:4" ht="14.25">
      <c r="A21" s="10" t="s">
        <v>12</v>
      </c>
      <c r="B21" s="7">
        <v>82</v>
      </c>
      <c r="C21" s="7">
        <v>89</v>
      </c>
      <c r="D21" s="9">
        <f t="shared" si="0"/>
        <v>8.536585365853666</v>
      </c>
    </row>
    <row r="22" spans="1:4" ht="14.25">
      <c r="A22" s="10" t="s">
        <v>31</v>
      </c>
      <c r="B22" s="7">
        <v>142</v>
      </c>
      <c r="C22" s="7">
        <v>100</v>
      </c>
      <c r="D22" s="9">
        <f t="shared" si="0"/>
        <v>-29.5774647887324</v>
      </c>
    </row>
    <row r="23" spans="1:4" ht="14.25">
      <c r="A23" s="10" t="s">
        <v>32</v>
      </c>
      <c r="B23" s="7">
        <v>46</v>
      </c>
      <c r="C23" s="7">
        <v>46</v>
      </c>
      <c r="D23" s="9">
        <f t="shared" si="0"/>
        <v>0</v>
      </c>
    </row>
    <row r="24" spans="1:4" ht="14.25">
      <c r="A24" s="10" t="s">
        <v>34</v>
      </c>
      <c r="B24" s="7"/>
      <c r="C24" s="7"/>
      <c r="D24" s="9" t="e">
        <f t="shared" si="0"/>
        <v>#DIV/0!</v>
      </c>
    </row>
    <row r="25" spans="1:4" ht="14.25">
      <c r="A25" s="10" t="s">
        <v>15</v>
      </c>
      <c r="B25" s="7"/>
      <c r="C25" s="7"/>
      <c r="D25" s="9" t="e">
        <f t="shared" si="0"/>
        <v>#DIV/0!</v>
      </c>
    </row>
    <row r="26" spans="1:4" ht="14.25">
      <c r="A26" s="10" t="s">
        <v>36</v>
      </c>
      <c r="B26" s="7"/>
      <c r="C26" s="7">
        <v>25</v>
      </c>
      <c r="D26" s="9" t="e">
        <f t="shared" si="0"/>
        <v>#DIV/0!</v>
      </c>
    </row>
    <row r="27" spans="1:4" ht="14.25">
      <c r="A27" s="12" t="s">
        <v>37</v>
      </c>
      <c r="B27" s="7">
        <f>SUM(B28:B38)</f>
        <v>4526</v>
      </c>
      <c r="C27" s="7">
        <f>SUM(C28:C38)</f>
        <v>5082</v>
      </c>
      <c r="D27" s="9">
        <f t="shared" si="0"/>
        <v>12.284577993813528</v>
      </c>
    </row>
    <row r="28" spans="1:4" ht="14.25">
      <c r="A28" s="12" t="s">
        <v>8</v>
      </c>
      <c r="B28" s="7">
        <v>1522</v>
      </c>
      <c r="C28" s="7">
        <v>1533</v>
      </c>
      <c r="D28" s="9">
        <f t="shared" si="0"/>
        <v>0.7227332457293123</v>
      </c>
    </row>
    <row r="29" spans="1:4" ht="14.25">
      <c r="A29" s="12" t="s">
        <v>10</v>
      </c>
      <c r="B29" s="7">
        <v>1159</v>
      </c>
      <c r="C29" s="7">
        <v>1490</v>
      </c>
      <c r="D29" s="9">
        <f t="shared" si="0"/>
        <v>28.559102674719593</v>
      </c>
    </row>
    <row r="30" spans="1:4" ht="14.25">
      <c r="A30" s="10" t="s">
        <v>12</v>
      </c>
      <c r="B30" s="7">
        <v>333</v>
      </c>
      <c r="C30" s="7">
        <v>328</v>
      </c>
      <c r="D30" s="9">
        <f t="shared" si="0"/>
        <v>-1.501501501501501</v>
      </c>
    </row>
    <row r="31" spans="1:4" ht="14.25">
      <c r="A31" s="10" t="s">
        <v>41</v>
      </c>
      <c r="B31" s="7"/>
      <c r="C31" s="7"/>
      <c r="D31" s="9" t="e">
        <f t="shared" si="0"/>
        <v>#DIV/0!</v>
      </c>
    </row>
    <row r="32" spans="1:4" ht="14.25">
      <c r="A32" s="10" t="s">
        <v>5</v>
      </c>
      <c r="B32" s="7"/>
      <c r="C32" s="11">
        <v>172</v>
      </c>
      <c r="D32" s="9" t="e">
        <f t="shared" si="0"/>
        <v>#DIV/0!</v>
      </c>
    </row>
    <row r="33" spans="1:4" ht="14.25">
      <c r="A33" s="12" t="s">
        <v>7</v>
      </c>
      <c r="B33" s="7">
        <v>112</v>
      </c>
      <c r="C33" s="11">
        <v>102</v>
      </c>
      <c r="D33" s="9">
        <f t="shared" si="0"/>
        <v>-8.92857142857143</v>
      </c>
    </row>
    <row r="34" spans="1:4" ht="14.25">
      <c r="A34" s="12" t="s">
        <v>9</v>
      </c>
      <c r="B34" s="7">
        <v>111</v>
      </c>
      <c r="C34" s="11">
        <v>118</v>
      </c>
      <c r="D34" s="9">
        <f t="shared" si="0"/>
        <v>6.3063063063063085</v>
      </c>
    </row>
    <row r="35" spans="1:4" ht="14.25">
      <c r="A35" s="12" t="s">
        <v>11</v>
      </c>
      <c r="B35" s="7">
        <v>514</v>
      </c>
      <c r="C35" s="11">
        <v>519</v>
      </c>
      <c r="D35" s="9">
        <f t="shared" si="0"/>
        <v>0.9727626459143934</v>
      </c>
    </row>
    <row r="36" spans="1:4" ht="14.25">
      <c r="A36" s="10" t="s">
        <v>13</v>
      </c>
      <c r="B36" s="7"/>
      <c r="C36" s="11"/>
      <c r="D36" s="9" t="e">
        <f t="shared" si="0"/>
        <v>#DIV/0!</v>
      </c>
    </row>
    <row r="37" spans="1:4" ht="14.25">
      <c r="A37" s="10" t="s">
        <v>15</v>
      </c>
      <c r="B37" s="7">
        <v>360</v>
      </c>
      <c r="C37" s="11">
        <v>449</v>
      </c>
      <c r="D37" s="9">
        <f t="shared" si="0"/>
        <v>24.72222222222222</v>
      </c>
    </row>
    <row r="38" spans="1:4" ht="14.25">
      <c r="A38" s="10" t="s">
        <v>17</v>
      </c>
      <c r="B38" s="7">
        <v>415</v>
      </c>
      <c r="C38" s="11">
        <v>371</v>
      </c>
      <c r="D38" s="9">
        <f t="shared" si="0"/>
        <v>-10.602409638554223</v>
      </c>
    </row>
    <row r="39" spans="1:4" ht="14.25">
      <c r="A39" s="12" t="s">
        <v>19</v>
      </c>
      <c r="B39" s="7">
        <f>SUM(B40:B50)</f>
        <v>1626</v>
      </c>
      <c r="C39" s="7">
        <f>SUM(C40:C50)</f>
        <v>2212</v>
      </c>
      <c r="D39" s="9">
        <f t="shared" si="0"/>
        <v>36.039360393603936</v>
      </c>
    </row>
    <row r="40" spans="1:4" ht="14.25">
      <c r="A40" s="12" t="s">
        <v>8</v>
      </c>
      <c r="B40" s="7">
        <v>760</v>
      </c>
      <c r="C40" s="11">
        <v>814</v>
      </c>
      <c r="D40" s="9">
        <f t="shared" si="0"/>
        <v>7.105263157894748</v>
      </c>
    </row>
    <row r="41" spans="1:4" ht="14.25">
      <c r="A41" s="12" t="s">
        <v>10</v>
      </c>
      <c r="B41" s="7">
        <v>225</v>
      </c>
      <c r="C41" s="11">
        <v>254</v>
      </c>
      <c r="D41" s="9">
        <f t="shared" si="0"/>
        <v>12.888888888888882</v>
      </c>
    </row>
    <row r="42" spans="1:4" ht="14.25">
      <c r="A42" s="10" t="s">
        <v>12</v>
      </c>
      <c r="B42" s="7"/>
      <c r="C42" s="11"/>
      <c r="D42" s="9" t="e">
        <f t="shared" si="0"/>
        <v>#DIV/0!</v>
      </c>
    </row>
    <row r="43" spans="1:4" ht="14.25">
      <c r="A43" s="10" t="s">
        <v>23</v>
      </c>
      <c r="B43" s="7"/>
      <c r="C43" s="11">
        <v>260</v>
      </c>
      <c r="D43" s="9" t="e">
        <f t="shared" si="0"/>
        <v>#DIV/0!</v>
      </c>
    </row>
    <row r="44" spans="1:4" ht="14.25">
      <c r="A44" s="10" t="s">
        <v>25</v>
      </c>
      <c r="B44" s="7">
        <v>9</v>
      </c>
      <c r="C44" s="11">
        <v>9</v>
      </c>
      <c r="D44" s="9">
        <f t="shared" si="0"/>
        <v>0</v>
      </c>
    </row>
    <row r="45" spans="1:4" ht="14.25">
      <c r="A45" s="12" t="s">
        <v>27</v>
      </c>
      <c r="B45" s="7"/>
      <c r="C45" s="11"/>
      <c r="D45" s="9" t="e">
        <f t="shared" si="0"/>
        <v>#DIV/0!</v>
      </c>
    </row>
    <row r="46" spans="1:4" ht="14.25">
      <c r="A46" s="12" t="s">
        <v>28</v>
      </c>
      <c r="B46" s="7"/>
      <c r="C46" s="11"/>
      <c r="D46" s="9" t="e">
        <f t="shared" si="0"/>
        <v>#DIV/0!</v>
      </c>
    </row>
    <row r="47" spans="1:4" ht="14.25">
      <c r="A47" s="12" t="s">
        <v>29</v>
      </c>
      <c r="B47" s="7">
        <v>632</v>
      </c>
      <c r="C47" s="11">
        <v>850</v>
      </c>
      <c r="D47" s="9">
        <f t="shared" si="0"/>
        <v>34.493670886075954</v>
      </c>
    </row>
    <row r="48" spans="1:4" ht="14.25">
      <c r="A48" s="12" t="s">
        <v>1143</v>
      </c>
      <c r="B48" s="7"/>
      <c r="C48" s="11"/>
      <c r="D48" s="9" t="e">
        <f t="shared" si="0"/>
        <v>#DIV/0!</v>
      </c>
    </row>
    <row r="49" spans="1:4" ht="14.25">
      <c r="A49" s="12" t="s">
        <v>15</v>
      </c>
      <c r="B49" s="7"/>
      <c r="C49" s="11"/>
      <c r="D49" s="9" t="e">
        <f t="shared" si="0"/>
        <v>#DIV/0!</v>
      </c>
    </row>
    <row r="50" spans="1:4" ht="14.25">
      <c r="A50" s="10" t="s">
        <v>33</v>
      </c>
      <c r="B50" s="7"/>
      <c r="C50" s="7">
        <v>25</v>
      </c>
      <c r="D50" s="9" t="e">
        <f t="shared" si="0"/>
        <v>#DIV/0!</v>
      </c>
    </row>
    <row r="51" spans="1:4" ht="14.25">
      <c r="A51" s="10" t="s">
        <v>35</v>
      </c>
      <c r="B51" s="7">
        <f>SUM(B52:B61)</f>
        <v>743</v>
      </c>
      <c r="C51" s="7">
        <f>SUM(C52:C61)</f>
        <v>804</v>
      </c>
      <c r="D51" s="9">
        <f t="shared" si="0"/>
        <v>8.209959623149388</v>
      </c>
    </row>
    <row r="52" spans="1:4" ht="14.25">
      <c r="A52" s="10" t="s">
        <v>8</v>
      </c>
      <c r="B52" s="7">
        <v>532</v>
      </c>
      <c r="C52" s="11">
        <v>566</v>
      </c>
      <c r="D52" s="9">
        <f t="shared" si="0"/>
        <v>6.390977443609014</v>
      </c>
    </row>
    <row r="53" spans="1:4" ht="14.25">
      <c r="A53" s="7" t="s">
        <v>10</v>
      </c>
      <c r="B53" s="7">
        <v>16</v>
      </c>
      <c r="C53" s="11">
        <v>16</v>
      </c>
      <c r="D53" s="9">
        <f t="shared" si="0"/>
        <v>0</v>
      </c>
    </row>
    <row r="54" spans="1:4" ht="14.25">
      <c r="A54" s="12" t="s">
        <v>12</v>
      </c>
      <c r="B54" s="7"/>
      <c r="C54" s="11">
        <v>3</v>
      </c>
      <c r="D54" s="9" t="e">
        <f t="shared" si="0"/>
        <v>#DIV/0!</v>
      </c>
    </row>
    <row r="55" spans="1:4" ht="14.25">
      <c r="A55" s="12" t="s">
        <v>38</v>
      </c>
      <c r="B55" s="7">
        <v>20</v>
      </c>
      <c r="C55" s="11">
        <v>35</v>
      </c>
      <c r="D55" s="9">
        <f t="shared" si="0"/>
        <v>75</v>
      </c>
    </row>
    <row r="56" spans="1:4" ht="14.25">
      <c r="A56" s="12" t="s">
        <v>39</v>
      </c>
      <c r="B56" s="7">
        <v>102</v>
      </c>
      <c r="C56" s="11">
        <v>104</v>
      </c>
      <c r="D56" s="9">
        <f t="shared" si="0"/>
        <v>1.9607843137254832</v>
      </c>
    </row>
    <row r="57" spans="1:4" ht="14.25">
      <c r="A57" s="10" t="s">
        <v>40</v>
      </c>
      <c r="B57" s="7">
        <v>6</v>
      </c>
      <c r="C57" s="11">
        <v>6</v>
      </c>
      <c r="D57" s="9">
        <f t="shared" si="0"/>
        <v>0</v>
      </c>
    </row>
    <row r="58" spans="1:4" ht="14.25">
      <c r="A58" s="10" t="s">
        <v>42</v>
      </c>
      <c r="B58" s="7">
        <v>55</v>
      </c>
      <c r="C58" s="11">
        <v>59</v>
      </c>
      <c r="D58" s="9">
        <f t="shared" si="0"/>
        <v>7.272727272727275</v>
      </c>
    </row>
    <row r="59" spans="1:4" ht="14.25">
      <c r="A59" s="10" t="s">
        <v>43</v>
      </c>
      <c r="B59" s="7"/>
      <c r="C59" s="7">
        <v>3</v>
      </c>
      <c r="D59" s="9" t="e">
        <f t="shared" si="0"/>
        <v>#DIV/0!</v>
      </c>
    </row>
    <row r="60" spans="1:4" ht="14.25">
      <c r="A60" s="12" t="s">
        <v>15</v>
      </c>
      <c r="B60" s="7"/>
      <c r="C60" s="7"/>
      <c r="D60" s="9" t="e">
        <f t="shared" si="0"/>
        <v>#DIV/0!</v>
      </c>
    </row>
    <row r="61" spans="1:4" ht="14.25">
      <c r="A61" s="12" t="s">
        <v>44</v>
      </c>
      <c r="B61" s="7">
        <v>12</v>
      </c>
      <c r="C61" s="7">
        <v>12</v>
      </c>
      <c r="D61" s="9">
        <f t="shared" si="0"/>
        <v>0</v>
      </c>
    </row>
    <row r="62" spans="1:4" ht="14.25">
      <c r="A62" s="12" t="s">
        <v>45</v>
      </c>
      <c r="B62" s="7">
        <f>SUM(B63:B72)</f>
        <v>3134</v>
      </c>
      <c r="C62" s="7">
        <f>SUM(C63:C72)</f>
        <v>3055</v>
      </c>
      <c r="D62" s="9">
        <f t="shared" si="0"/>
        <v>-2.5207402680280766</v>
      </c>
    </row>
    <row r="63" spans="1:4" ht="14.25">
      <c r="A63" s="10" t="s">
        <v>8</v>
      </c>
      <c r="B63" s="7">
        <v>1450</v>
      </c>
      <c r="C63" s="7">
        <v>1530</v>
      </c>
      <c r="D63" s="9">
        <f t="shared" si="0"/>
        <v>5.517241379310356</v>
      </c>
    </row>
    <row r="64" spans="1:4" ht="14.25">
      <c r="A64" s="7" t="s">
        <v>10</v>
      </c>
      <c r="B64" s="7">
        <v>463</v>
      </c>
      <c r="C64" s="7">
        <v>442</v>
      </c>
      <c r="D64" s="9">
        <f t="shared" si="0"/>
        <v>-4.535637149028082</v>
      </c>
    </row>
    <row r="65" spans="1:4" ht="14.25">
      <c r="A65" s="7" t="s">
        <v>12</v>
      </c>
      <c r="B65" s="7"/>
      <c r="C65" s="7"/>
      <c r="D65" s="9" t="e">
        <f t="shared" si="0"/>
        <v>#DIV/0!</v>
      </c>
    </row>
    <row r="66" spans="1:4" ht="14.25">
      <c r="A66" s="7" t="s">
        <v>49</v>
      </c>
      <c r="B66" s="7"/>
      <c r="C66" s="7"/>
      <c r="D66" s="9" t="e">
        <f t="shared" si="0"/>
        <v>#DIV/0!</v>
      </c>
    </row>
    <row r="67" spans="1:4" ht="14.25">
      <c r="A67" s="7" t="s">
        <v>51</v>
      </c>
      <c r="B67" s="7">
        <v>191</v>
      </c>
      <c r="C67" s="7">
        <v>188</v>
      </c>
      <c r="D67" s="9">
        <f t="shared" si="0"/>
        <v>-1.5706806282722474</v>
      </c>
    </row>
    <row r="68" spans="1:4" ht="14.25">
      <c r="A68" s="7" t="s">
        <v>53</v>
      </c>
      <c r="B68" s="7">
        <v>378</v>
      </c>
      <c r="C68" s="7">
        <v>345</v>
      </c>
      <c r="D68" s="9">
        <f t="shared" si="0"/>
        <v>-8.730158730158733</v>
      </c>
    </row>
    <row r="69" spans="1:4" ht="14.25">
      <c r="A69" s="12" t="s">
        <v>48</v>
      </c>
      <c r="B69" s="7">
        <v>400</v>
      </c>
      <c r="C69" s="7">
        <v>318</v>
      </c>
      <c r="D69" s="9">
        <f aca="true" t="shared" si="1" ref="D69:D132">(C69/B69-1)*100</f>
        <v>-20.499999999999996</v>
      </c>
    </row>
    <row r="70" spans="1:4" ht="14.25">
      <c r="A70" s="10" t="s">
        <v>54</v>
      </c>
      <c r="B70" s="7"/>
      <c r="C70" s="7"/>
      <c r="D70" s="9" t="e">
        <f t="shared" si="1"/>
        <v>#DIV/0!</v>
      </c>
    </row>
    <row r="71" spans="1:4" ht="14.25">
      <c r="A71" s="10" t="s">
        <v>15</v>
      </c>
      <c r="B71" s="7">
        <v>125</v>
      </c>
      <c r="C71" s="7">
        <v>144</v>
      </c>
      <c r="D71" s="9">
        <f t="shared" si="1"/>
        <v>15.199999999999992</v>
      </c>
    </row>
    <row r="72" spans="1:4" ht="14.25">
      <c r="A72" s="10" t="s">
        <v>56</v>
      </c>
      <c r="B72" s="7">
        <v>127</v>
      </c>
      <c r="C72" s="7">
        <v>88</v>
      </c>
      <c r="D72" s="9">
        <f t="shared" si="1"/>
        <v>-30.708661417322837</v>
      </c>
    </row>
    <row r="73" spans="1:4" ht="14.25">
      <c r="A73" s="12" t="s">
        <v>58</v>
      </c>
      <c r="B73" s="7">
        <f>SUM(B74:B84)</f>
        <v>0</v>
      </c>
      <c r="C73" s="7">
        <f>SUM(C74:C84)</f>
        <v>0</v>
      </c>
      <c r="D73" s="9" t="e">
        <f t="shared" si="1"/>
        <v>#DIV/0!</v>
      </c>
    </row>
    <row r="74" spans="1:4" ht="14.25">
      <c r="A74" s="12" t="s">
        <v>8</v>
      </c>
      <c r="B74" s="7"/>
      <c r="C74" s="7"/>
      <c r="D74" s="9" t="e">
        <f t="shared" si="1"/>
        <v>#DIV/0!</v>
      </c>
    </row>
    <row r="75" spans="1:4" ht="14.25">
      <c r="A75" s="12" t="s">
        <v>10</v>
      </c>
      <c r="B75" s="7"/>
      <c r="C75" s="7"/>
      <c r="D75" s="9" t="e">
        <f t="shared" si="1"/>
        <v>#DIV/0!</v>
      </c>
    </row>
    <row r="76" spans="1:4" ht="14.25">
      <c r="A76" s="10" t="s">
        <v>12</v>
      </c>
      <c r="B76" s="7"/>
      <c r="C76" s="7"/>
      <c r="D76" s="9" t="e">
        <f t="shared" si="1"/>
        <v>#DIV/0!</v>
      </c>
    </row>
    <row r="77" spans="1:4" ht="14.25">
      <c r="A77" s="10" t="s">
        <v>61</v>
      </c>
      <c r="B77" s="7"/>
      <c r="C77" s="7"/>
      <c r="D77" s="9" t="e">
        <f t="shared" si="1"/>
        <v>#DIV/0!</v>
      </c>
    </row>
    <row r="78" spans="1:4" ht="14.25">
      <c r="A78" s="10" t="s">
        <v>63</v>
      </c>
      <c r="B78" s="7"/>
      <c r="C78" s="7"/>
      <c r="D78" s="9" t="e">
        <f t="shared" si="1"/>
        <v>#DIV/0!</v>
      </c>
    </row>
    <row r="79" spans="1:4" ht="14.25">
      <c r="A79" s="7" t="s">
        <v>64</v>
      </c>
      <c r="B79" s="7"/>
      <c r="C79" s="7"/>
      <c r="D79" s="9" t="e">
        <f t="shared" si="1"/>
        <v>#DIV/0!</v>
      </c>
    </row>
    <row r="80" spans="1:4" ht="14.25">
      <c r="A80" s="12" t="s">
        <v>65</v>
      </c>
      <c r="B80" s="7"/>
      <c r="C80" s="7"/>
      <c r="D80" s="9" t="e">
        <f t="shared" si="1"/>
        <v>#DIV/0!</v>
      </c>
    </row>
    <row r="81" spans="1:4" ht="14.25">
      <c r="A81" s="12" t="s">
        <v>66</v>
      </c>
      <c r="B81" s="7"/>
      <c r="C81" s="7"/>
      <c r="D81" s="9" t="e">
        <f t="shared" si="1"/>
        <v>#DIV/0!</v>
      </c>
    </row>
    <row r="82" spans="1:4" ht="14.25">
      <c r="A82" s="12" t="s">
        <v>48</v>
      </c>
      <c r="B82" s="7"/>
      <c r="C82" s="7"/>
      <c r="D82" s="9" t="e">
        <f t="shared" si="1"/>
        <v>#DIV/0!</v>
      </c>
    </row>
    <row r="83" spans="1:4" ht="14.25">
      <c r="A83" s="10" t="s">
        <v>15</v>
      </c>
      <c r="B83" s="7"/>
      <c r="C83" s="7"/>
      <c r="D83" s="9" t="e">
        <f t="shared" si="1"/>
        <v>#DIV/0!</v>
      </c>
    </row>
    <row r="84" spans="1:4" ht="14.25">
      <c r="A84" s="10" t="s">
        <v>70</v>
      </c>
      <c r="B84" s="7"/>
      <c r="C84" s="7"/>
      <c r="D84" s="9" t="e">
        <f t="shared" si="1"/>
        <v>#DIV/0!</v>
      </c>
    </row>
    <row r="85" spans="1:4" ht="14.25">
      <c r="A85" s="10" t="s">
        <v>72</v>
      </c>
      <c r="B85" s="7">
        <f>SUM(B86:B93)</f>
        <v>1760</v>
      </c>
      <c r="C85" s="7">
        <f>SUM(C86:C93)</f>
        <v>1895</v>
      </c>
      <c r="D85" s="9">
        <f t="shared" si="1"/>
        <v>7.670454545454541</v>
      </c>
    </row>
    <row r="86" spans="1:4" ht="14.25">
      <c r="A86" s="12" t="s">
        <v>8</v>
      </c>
      <c r="B86" s="7">
        <v>401</v>
      </c>
      <c r="C86" s="7">
        <v>426</v>
      </c>
      <c r="D86" s="9">
        <f t="shared" si="1"/>
        <v>6.234413965087282</v>
      </c>
    </row>
    <row r="87" spans="1:4" ht="14.25">
      <c r="A87" s="12" t="s">
        <v>10</v>
      </c>
      <c r="B87" s="7">
        <v>1220</v>
      </c>
      <c r="C87" s="11">
        <v>1200</v>
      </c>
      <c r="D87" s="9">
        <f t="shared" si="1"/>
        <v>-1.6393442622950838</v>
      </c>
    </row>
    <row r="88" spans="1:4" ht="14.25">
      <c r="A88" s="12" t="s">
        <v>12</v>
      </c>
      <c r="B88" s="7"/>
      <c r="C88" s="11"/>
      <c r="D88" s="9" t="e">
        <f t="shared" si="1"/>
        <v>#DIV/0!</v>
      </c>
    </row>
    <row r="89" spans="1:4" ht="14.25">
      <c r="A89" s="10" t="s">
        <v>46</v>
      </c>
      <c r="B89" s="7">
        <v>90</v>
      </c>
      <c r="C89" s="11">
        <v>215</v>
      </c>
      <c r="D89" s="9">
        <f t="shared" si="1"/>
        <v>138.88888888888889</v>
      </c>
    </row>
    <row r="90" spans="1:4" ht="14.25">
      <c r="A90" s="10" t="s">
        <v>47</v>
      </c>
      <c r="B90" s="7"/>
      <c r="C90" s="11"/>
      <c r="D90" s="9" t="e">
        <f t="shared" si="1"/>
        <v>#DIV/0!</v>
      </c>
    </row>
    <row r="91" spans="1:4" ht="14.25">
      <c r="A91" s="10" t="s">
        <v>48</v>
      </c>
      <c r="B91" s="7"/>
      <c r="C91" s="11"/>
      <c r="D91" s="9" t="e">
        <f t="shared" si="1"/>
        <v>#DIV/0!</v>
      </c>
    </row>
    <row r="92" spans="1:4" ht="14.25">
      <c r="A92" s="10" t="s">
        <v>15</v>
      </c>
      <c r="B92" s="7">
        <v>49</v>
      </c>
      <c r="C92" s="11">
        <v>54</v>
      </c>
      <c r="D92" s="9">
        <f t="shared" si="1"/>
        <v>10.20408163265305</v>
      </c>
    </row>
    <row r="93" spans="1:4" ht="14.25">
      <c r="A93" s="7" t="s">
        <v>50</v>
      </c>
      <c r="B93" s="7"/>
      <c r="C93" s="11"/>
      <c r="D93" s="9" t="e">
        <f t="shared" si="1"/>
        <v>#DIV/0!</v>
      </c>
    </row>
    <row r="94" spans="1:4" ht="14.25">
      <c r="A94" s="12" t="s">
        <v>52</v>
      </c>
      <c r="B94" s="7">
        <f>SUM(B95:B103)</f>
        <v>0</v>
      </c>
      <c r="C94" s="7">
        <f>SUM(C95:C103)</f>
        <v>0</v>
      </c>
      <c r="D94" s="9" t="e">
        <f t="shared" si="1"/>
        <v>#DIV/0!</v>
      </c>
    </row>
    <row r="95" spans="1:4" ht="14.25">
      <c r="A95" s="12" t="s">
        <v>8</v>
      </c>
      <c r="B95" s="7"/>
      <c r="C95" s="7"/>
      <c r="D95" s="9" t="e">
        <f t="shared" si="1"/>
        <v>#DIV/0!</v>
      </c>
    </row>
    <row r="96" spans="1:4" ht="14.25">
      <c r="A96" s="10" t="s">
        <v>10</v>
      </c>
      <c r="B96" s="7"/>
      <c r="C96" s="7"/>
      <c r="D96" s="9" t="e">
        <f t="shared" si="1"/>
        <v>#DIV/0!</v>
      </c>
    </row>
    <row r="97" spans="1:4" ht="14.25">
      <c r="A97" s="10" t="s">
        <v>12</v>
      </c>
      <c r="B97" s="7"/>
      <c r="C97" s="7"/>
      <c r="D97" s="9" t="e">
        <f t="shared" si="1"/>
        <v>#DIV/0!</v>
      </c>
    </row>
    <row r="98" spans="1:4" ht="14.25">
      <c r="A98" s="10" t="s">
        <v>55</v>
      </c>
      <c r="B98" s="7"/>
      <c r="C98" s="7"/>
      <c r="D98" s="9" t="e">
        <f t="shared" si="1"/>
        <v>#DIV/0!</v>
      </c>
    </row>
    <row r="99" spans="1:4" ht="14.25">
      <c r="A99" s="12" t="s">
        <v>57</v>
      </c>
      <c r="B99" s="7"/>
      <c r="C99" s="7"/>
      <c r="D99" s="9" t="e">
        <f t="shared" si="1"/>
        <v>#DIV/0!</v>
      </c>
    </row>
    <row r="100" spans="1:4" ht="14.25">
      <c r="A100" s="12" t="s">
        <v>59</v>
      </c>
      <c r="B100" s="7"/>
      <c r="C100" s="7"/>
      <c r="D100" s="9" t="e">
        <f t="shared" si="1"/>
        <v>#DIV/0!</v>
      </c>
    </row>
    <row r="101" spans="1:4" ht="14.25">
      <c r="A101" s="12" t="s">
        <v>48</v>
      </c>
      <c r="B101" s="7"/>
      <c r="C101" s="7"/>
      <c r="D101" s="9" t="e">
        <f t="shared" si="1"/>
        <v>#DIV/0!</v>
      </c>
    </row>
    <row r="102" spans="1:4" ht="14.25">
      <c r="A102" s="10" t="s">
        <v>15</v>
      </c>
      <c r="B102" s="7"/>
      <c r="C102" s="7"/>
      <c r="D102" s="9" t="e">
        <f t="shared" si="1"/>
        <v>#DIV/0!</v>
      </c>
    </row>
    <row r="103" spans="1:4" ht="14.25">
      <c r="A103" s="10" t="s">
        <v>60</v>
      </c>
      <c r="B103" s="7"/>
      <c r="C103" s="7"/>
      <c r="D103" s="9" t="e">
        <f t="shared" si="1"/>
        <v>#DIV/0!</v>
      </c>
    </row>
    <row r="104" spans="1:4" ht="14.25">
      <c r="A104" s="10" t="s">
        <v>62</v>
      </c>
      <c r="B104" s="7">
        <f>SUM(B105:B118)</f>
        <v>557</v>
      </c>
      <c r="C104" s="7">
        <f>SUM(C105:C118)</f>
        <v>588</v>
      </c>
      <c r="D104" s="9">
        <f t="shared" si="1"/>
        <v>5.565529622980248</v>
      </c>
    </row>
    <row r="105" spans="1:4" ht="14.25">
      <c r="A105" s="10" t="s">
        <v>8</v>
      </c>
      <c r="B105" s="7">
        <v>170</v>
      </c>
      <c r="C105" s="11">
        <v>160</v>
      </c>
      <c r="D105" s="9">
        <f t="shared" si="1"/>
        <v>-5.882352941176472</v>
      </c>
    </row>
    <row r="106" spans="1:4" ht="14.25">
      <c r="A106" s="12" t="s">
        <v>10</v>
      </c>
      <c r="B106" s="7">
        <v>33</v>
      </c>
      <c r="C106" s="11">
        <v>38</v>
      </c>
      <c r="D106" s="9">
        <f t="shared" si="1"/>
        <v>15.15151515151516</v>
      </c>
    </row>
    <row r="107" spans="1:4" ht="14.25">
      <c r="A107" s="12" t="s">
        <v>12</v>
      </c>
      <c r="B107" s="7"/>
      <c r="C107" s="11"/>
      <c r="D107" s="9" t="e">
        <f t="shared" si="1"/>
        <v>#DIV/0!</v>
      </c>
    </row>
    <row r="108" spans="1:4" ht="14.25">
      <c r="A108" s="12" t="s">
        <v>67</v>
      </c>
      <c r="B108" s="7"/>
      <c r="C108" s="11"/>
      <c r="D108" s="9" t="e">
        <f t="shared" si="1"/>
        <v>#DIV/0!</v>
      </c>
    </row>
    <row r="109" spans="1:4" ht="14.25">
      <c r="A109" s="10" t="s">
        <v>68</v>
      </c>
      <c r="B109" s="7"/>
      <c r="C109" s="11"/>
      <c r="D109" s="9" t="e">
        <f t="shared" si="1"/>
        <v>#DIV/0!</v>
      </c>
    </row>
    <row r="110" spans="1:4" ht="14.25">
      <c r="A110" s="10" t="s">
        <v>69</v>
      </c>
      <c r="B110" s="7"/>
      <c r="C110" s="11"/>
      <c r="D110" s="9" t="e">
        <f t="shared" si="1"/>
        <v>#DIV/0!</v>
      </c>
    </row>
    <row r="111" spans="1:4" ht="14.25">
      <c r="A111" s="10" t="s">
        <v>71</v>
      </c>
      <c r="B111" s="7"/>
      <c r="C111" s="11"/>
      <c r="D111" s="9" t="e">
        <f t="shared" si="1"/>
        <v>#DIV/0!</v>
      </c>
    </row>
    <row r="112" spans="1:4" ht="14.25">
      <c r="A112" s="12" t="s">
        <v>73</v>
      </c>
      <c r="B112" s="7">
        <v>110</v>
      </c>
      <c r="C112" s="11">
        <v>110</v>
      </c>
      <c r="D112" s="9">
        <f t="shared" si="1"/>
        <v>0</v>
      </c>
    </row>
    <row r="113" spans="1:4" ht="14.25">
      <c r="A113" s="12" t="s">
        <v>74</v>
      </c>
      <c r="B113" s="7"/>
      <c r="C113" s="7"/>
      <c r="D113" s="9" t="e">
        <f t="shared" si="1"/>
        <v>#DIV/0!</v>
      </c>
    </row>
    <row r="114" spans="1:4" ht="14.25">
      <c r="A114" s="12" t="s">
        <v>1144</v>
      </c>
      <c r="B114" s="7"/>
      <c r="C114" s="7"/>
      <c r="D114" s="9" t="e">
        <f t="shared" si="1"/>
        <v>#DIV/0!</v>
      </c>
    </row>
    <row r="115" spans="1:4" ht="14.25">
      <c r="A115" s="10" t="s">
        <v>76</v>
      </c>
      <c r="B115" s="7">
        <v>107</v>
      </c>
      <c r="C115" s="7">
        <v>145</v>
      </c>
      <c r="D115" s="9">
        <f t="shared" si="1"/>
        <v>35.51401869158879</v>
      </c>
    </row>
    <row r="116" spans="1:4" ht="14.25">
      <c r="A116" s="10" t="s">
        <v>1145</v>
      </c>
      <c r="B116" s="7"/>
      <c r="C116" s="7"/>
      <c r="D116" s="9" t="e">
        <f t="shared" si="1"/>
        <v>#DIV/0!</v>
      </c>
    </row>
    <row r="117" spans="1:4" ht="14.25">
      <c r="A117" s="10" t="s">
        <v>15</v>
      </c>
      <c r="B117" s="7">
        <v>14</v>
      </c>
      <c r="C117" s="7">
        <v>20</v>
      </c>
      <c r="D117" s="9">
        <f t="shared" si="1"/>
        <v>42.85714285714286</v>
      </c>
    </row>
    <row r="118" spans="1:4" ht="14.25">
      <c r="A118" s="10" t="s">
        <v>80</v>
      </c>
      <c r="B118" s="7">
        <v>123</v>
      </c>
      <c r="C118" s="7">
        <v>115</v>
      </c>
      <c r="D118" s="9">
        <f t="shared" si="1"/>
        <v>-6.504065040650408</v>
      </c>
    </row>
    <row r="119" spans="1:4" ht="14.25">
      <c r="A119" s="7" t="s">
        <v>82</v>
      </c>
      <c r="B119" s="7">
        <f>SUM(B120:B127)</f>
        <v>2273</v>
      </c>
      <c r="C119" s="7">
        <f>SUM(C120:C127)</f>
        <v>2273</v>
      </c>
      <c r="D119" s="9">
        <f t="shared" si="1"/>
        <v>0</v>
      </c>
    </row>
    <row r="120" spans="1:4" ht="14.25">
      <c r="A120" s="12" t="s">
        <v>8</v>
      </c>
      <c r="B120" s="7">
        <v>607</v>
      </c>
      <c r="C120" s="7">
        <v>611</v>
      </c>
      <c r="D120" s="9">
        <f t="shared" si="1"/>
        <v>0.6589785831960571</v>
      </c>
    </row>
    <row r="121" spans="1:4" ht="14.25">
      <c r="A121" s="12" t="s">
        <v>10</v>
      </c>
      <c r="B121" s="7">
        <v>1599</v>
      </c>
      <c r="C121" s="7">
        <v>1583</v>
      </c>
      <c r="D121" s="9">
        <f t="shared" si="1"/>
        <v>-1.000625390869292</v>
      </c>
    </row>
    <row r="122" spans="1:4" ht="14.25">
      <c r="A122" s="12" t="s">
        <v>12</v>
      </c>
      <c r="B122" s="7"/>
      <c r="C122" s="7"/>
      <c r="D122" s="9" t="e">
        <f t="shared" si="1"/>
        <v>#DIV/0!</v>
      </c>
    </row>
    <row r="123" spans="1:4" ht="14.25">
      <c r="A123" s="10" t="s">
        <v>86</v>
      </c>
      <c r="B123" s="7">
        <v>32</v>
      </c>
      <c r="C123" s="7">
        <v>32</v>
      </c>
      <c r="D123" s="9">
        <f t="shared" si="1"/>
        <v>0</v>
      </c>
    </row>
    <row r="124" spans="1:4" ht="14.25">
      <c r="A124" s="10" t="s">
        <v>88</v>
      </c>
      <c r="B124" s="7"/>
      <c r="C124" s="7"/>
      <c r="D124" s="9" t="e">
        <f t="shared" si="1"/>
        <v>#DIV/0!</v>
      </c>
    </row>
    <row r="125" spans="1:4" ht="14.25">
      <c r="A125" s="10" t="s">
        <v>90</v>
      </c>
      <c r="B125" s="7"/>
      <c r="C125" s="7"/>
      <c r="D125" s="9" t="e">
        <f t="shared" si="1"/>
        <v>#DIV/0!</v>
      </c>
    </row>
    <row r="126" spans="1:4" ht="14.25">
      <c r="A126" s="12" t="s">
        <v>15</v>
      </c>
      <c r="B126" s="7"/>
      <c r="C126" s="7">
        <v>12</v>
      </c>
      <c r="D126" s="9" t="e">
        <f t="shared" si="1"/>
        <v>#DIV/0!</v>
      </c>
    </row>
    <row r="127" spans="1:4" ht="14.25">
      <c r="A127" s="12" t="s">
        <v>91</v>
      </c>
      <c r="B127" s="7">
        <v>35</v>
      </c>
      <c r="C127" s="7">
        <v>35</v>
      </c>
      <c r="D127" s="9">
        <f t="shared" si="1"/>
        <v>0</v>
      </c>
    </row>
    <row r="128" spans="1:4" ht="14.25">
      <c r="A128" s="7" t="s">
        <v>92</v>
      </c>
      <c r="B128" s="7">
        <f>SUM(B129:B138)</f>
        <v>2112</v>
      </c>
      <c r="C128" s="7">
        <f>SUM(C129:C138)</f>
        <v>1589</v>
      </c>
      <c r="D128" s="9">
        <f t="shared" si="1"/>
        <v>-24.76325757575758</v>
      </c>
    </row>
    <row r="129" spans="1:4" ht="14.25">
      <c r="A129" s="12" t="s">
        <v>8</v>
      </c>
      <c r="B129" s="7">
        <v>492</v>
      </c>
      <c r="C129" s="11">
        <v>535</v>
      </c>
      <c r="D129" s="9">
        <f t="shared" si="1"/>
        <v>8.739837398373984</v>
      </c>
    </row>
    <row r="130" spans="1:4" ht="14.25">
      <c r="A130" s="12" t="s">
        <v>10</v>
      </c>
      <c r="B130" s="7">
        <v>372</v>
      </c>
      <c r="C130" s="11">
        <v>407</v>
      </c>
      <c r="D130" s="9">
        <f t="shared" si="1"/>
        <v>9.408602150537625</v>
      </c>
    </row>
    <row r="131" spans="1:4" ht="14.25">
      <c r="A131" s="12" t="s">
        <v>12</v>
      </c>
      <c r="B131" s="7"/>
      <c r="C131" s="11"/>
      <c r="D131" s="9" t="e">
        <f t="shared" si="1"/>
        <v>#DIV/0!</v>
      </c>
    </row>
    <row r="132" spans="1:4" ht="14.25">
      <c r="A132" s="10" t="s">
        <v>96</v>
      </c>
      <c r="B132" s="7"/>
      <c r="C132" s="11"/>
      <c r="D132" s="9" t="e">
        <f t="shared" si="1"/>
        <v>#DIV/0!</v>
      </c>
    </row>
    <row r="133" spans="1:4" ht="14.25">
      <c r="A133" s="10" t="s">
        <v>97</v>
      </c>
      <c r="B133" s="7"/>
      <c r="C133" s="11"/>
      <c r="D133" s="9" t="e">
        <f aca="true" t="shared" si="2" ref="D133:D196">(C133/B133-1)*100</f>
        <v>#DIV/0!</v>
      </c>
    </row>
    <row r="134" spans="1:4" ht="14.25">
      <c r="A134" s="10" t="s">
        <v>99</v>
      </c>
      <c r="B134" s="7"/>
      <c r="C134" s="11"/>
      <c r="D134" s="9" t="e">
        <f t="shared" si="2"/>
        <v>#DIV/0!</v>
      </c>
    </row>
    <row r="135" spans="1:4" ht="14.25">
      <c r="A135" s="12" t="s">
        <v>101</v>
      </c>
      <c r="B135" s="7"/>
      <c r="C135" s="11"/>
      <c r="D135" s="9" t="e">
        <f t="shared" si="2"/>
        <v>#DIV/0!</v>
      </c>
    </row>
    <row r="136" spans="1:4" ht="14.25">
      <c r="A136" s="12" t="s">
        <v>102</v>
      </c>
      <c r="B136" s="7">
        <v>1214</v>
      </c>
      <c r="C136" s="11">
        <v>613</v>
      </c>
      <c r="D136" s="9">
        <f t="shared" si="2"/>
        <v>-49.505766062602966</v>
      </c>
    </row>
    <row r="137" spans="1:4" ht="14.25">
      <c r="A137" s="12" t="s">
        <v>15</v>
      </c>
      <c r="B137" s="7"/>
      <c r="C137" s="11"/>
      <c r="D137" s="9" t="e">
        <f t="shared" si="2"/>
        <v>#DIV/0!</v>
      </c>
    </row>
    <row r="138" spans="1:4" ht="14.25">
      <c r="A138" s="10" t="s">
        <v>103</v>
      </c>
      <c r="B138" s="7">
        <v>34</v>
      </c>
      <c r="C138" s="11">
        <v>34</v>
      </c>
      <c r="D138" s="9">
        <f t="shared" si="2"/>
        <v>0</v>
      </c>
    </row>
    <row r="139" spans="1:4" ht="14.25">
      <c r="A139" s="10" t="s">
        <v>105</v>
      </c>
      <c r="B139" s="7">
        <f>SUM(B140:B150)</f>
        <v>68</v>
      </c>
      <c r="C139" s="7">
        <f>SUM(C140:C150)</f>
        <v>48</v>
      </c>
      <c r="D139" s="9">
        <f t="shared" si="2"/>
        <v>-29.411764705882348</v>
      </c>
    </row>
    <row r="140" spans="1:4" ht="14.25">
      <c r="A140" s="10" t="s">
        <v>8</v>
      </c>
      <c r="B140" s="7">
        <v>31</v>
      </c>
      <c r="C140" s="11">
        <v>34</v>
      </c>
      <c r="D140" s="9">
        <f t="shared" si="2"/>
        <v>9.677419354838701</v>
      </c>
    </row>
    <row r="141" spans="1:4" ht="14.25">
      <c r="A141" s="7" t="s">
        <v>10</v>
      </c>
      <c r="B141" s="7"/>
      <c r="C141" s="11"/>
      <c r="D141" s="9" t="e">
        <f t="shared" si="2"/>
        <v>#DIV/0!</v>
      </c>
    </row>
    <row r="142" spans="1:4" ht="14.25">
      <c r="A142" s="12" t="s">
        <v>12</v>
      </c>
      <c r="B142" s="7"/>
      <c r="C142" s="11"/>
      <c r="D142" s="9" t="e">
        <f t="shared" si="2"/>
        <v>#DIV/0!</v>
      </c>
    </row>
    <row r="143" spans="1:4" ht="14.25">
      <c r="A143" s="12" t="s">
        <v>78</v>
      </c>
      <c r="B143" s="7"/>
      <c r="C143" s="11"/>
      <c r="D143" s="9" t="e">
        <f t="shared" si="2"/>
        <v>#DIV/0!</v>
      </c>
    </row>
    <row r="144" spans="1:4" ht="14.25">
      <c r="A144" s="12" t="s">
        <v>79</v>
      </c>
      <c r="B144" s="7"/>
      <c r="C144" s="11"/>
      <c r="D144" s="9" t="e">
        <f t="shared" si="2"/>
        <v>#DIV/0!</v>
      </c>
    </row>
    <row r="145" spans="1:4" ht="14.25">
      <c r="A145" s="10" t="s">
        <v>81</v>
      </c>
      <c r="B145" s="7"/>
      <c r="C145" s="11"/>
      <c r="D145" s="9" t="e">
        <f t="shared" si="2"/>
        <v>#DIV/0!</v>
      </c>
    </row>
    <row r="146" spans="1:4" ht="14.25">
      <c r="A146" s="10" t="s">
        <v>83</v>
      </c>
      <c r="B146" s="7">
        <v>3</v>
      </c>
      <c r="C146" s="11">
        <v>6</v>
      </c>
      <c r="D146" s="9">
        <f t="shared" si="2"/>
        <v>100</v>
      </c>
    </row>
    <row r="147" spans="1:4" ht="14.25">
      <c r="A147" s="10" t="s">
        <v>84</v>
      </c>
      <c r="B147" s="7"/>
      <c r="C147" s="11"/>
      <c r="D147" s="9" t="e">
        <f t="shared" si="2"/>
        <v>#DIV/0!</v>
      </c>
    </row>
    <row r="148" spans="1:4" ht="14.25">
      <c r="A148" s="12" t="s">
        <v>85</v>
      </c>
      <c r="B148" s="7"/>
      <c r="C148" s="11"/>
      <c r="D148" s="9" t="e">
        <f t="shared" si="2"/>
        <v>#DIV/0!</v>
      </c>
    </row>
    <row r="149" spans="1:4" ht="14.25">
      <c r="A149" s="12" t="s">
        <v>15</v>
      </c>
      <c r="B149" s="7"/>
      <c r="C149" s="11"/>
      <c r="D149" s="9" t="e">
        <f t="shared" si="2"/>
        <v>#DIV/0!</v>
      </c>
    </row>
    <row r="150" spans="1:4" ht="14.25">
      <c r="A150" s="12" t="s">
        <v>87</v>
      </c>
      <c r="B150" s="7">
        <v>34</v>
      </c>
      <c r="C150" s="11">
        <v>8</v>
      </c>
      <c r="D150" s="9">
        <f t="shared" si="2"/>
        <v>-76.47058823529412</v>
      </c>
    </row>
    <row r="151" spans="1:4" ht="14.25">
      <c r="A151" s="10" t="s">
        <v>89</v>
      </c>
      <c r="B151" s="7">
        <f>SUM(B152:B160)</f>
        <v>0</v>
      </c>
      <c r="C151" s="7">
        <f>SUM(C152:C160)</f>
        <v>7540</v>
      </c>
      <c r="D151" s="9" t="e">
        <f t="shared" si="2"/>
        <v>#DIV/0!</v>
      </c>
    </row>
    <row r="152" spans="1:4" ht="14.25">
      <c r="A152" s="10" t="s">
        <v>8</v>
      </c>
      <c r="B152" s="7"/>
      <c r="C152" s="7">
        <v>3969</v>
      </c>
      <c r="D152" s="9" t="e">
        <f t="shared" si="2"/>
        <v>#DIV/0!</v>
      </c>
    </row>
    <row r="153" spans="1:4" ht="14.25">
      <c r="A153" s="10" t="s">
        <v>10</v>
      </c>
      <c r="B153" s="7"/>
      <c r="C153" s="7">
        <v>1537</v>
      </c>
      <c r="D153" s="9" t="e">
        <f t="shared" si="2"/>
        <v>#DIV/0!</v>
      </c>
    </row>
    <row r="154" spans="1:4" ht="14.25">
      <c r="A154" s="7" t="s">
        <v>12</v>
      </c>
      <c r="B154" s="7"/>
      <c r="C154" s="7">
        <v>330</v>
      </c>
      <c r="D154" s="9" t="e">
        <f t="shared" si="2"/>
        <v>#DIV/0!</v>
      </c>
    </row>
    <row r="155" spans="1:4" ht="14.25">
      <c r="A155" s="12" t="s">
        <v>93</v>
      </c>
      <c r="B155" s="7"/>
      <c r="C155" s="7">
        <v>360</v>
      </c>
      <c r="D155" s="9" t="e">
        <f t="shared" si="2"/>
        <v>#DIV/0!</v>
      </c>
    </row>
    <row r="156" spans="1:4" ht="14.25">
      <c r="A156" s="12" t="s">
        <v>94</v>
      </c>
      <c r="B156" s="7"/>
      <c r="C156" s="7">
        <v>900</v>
      </c>
      <c r="D156" s="9" t="e">
        <f t="shared" si="2"/>
        <v>#DIV/0!</v>
      </c>
    </row>
    <row r="157" spans="1:4" ht="14.25">
      <c r="A157" s="12" t="s">
        <v>95</v>
      </c>
      <c r="B157" s="7"/>
      <c r="C157" s="7">
        <v>219</v>
      </c>
      <c r="D157" s="9" t="e">
        <f t="shared" si="2"/>
        <v>#DIV/0!</v>
      </c>
    </row>
    <row r="158" spans="1:4" ht="14.25">
      <c r="A158" s="10" t="s">
        <v>48</v>
      </c>
      <c r="B158" s="7"/>
      <c r="C158" s="7">
        <v>187</v>
      </c>
      <c r="D158" s="9" t="e">
        <f t="shared" si="2"/>
        <v>#DIV/0!</v>
      </c>
    </row>
    <row r="159" spans="1:4" ht="14.25">
      <c r="A159" s="10" t="s">
        <v>15</v>
      </c>
      <c r="B159" s="7"/>
      <c r="C159" s="7">
        <v>35</v>
      </c>
      <c r="D159" s="9" t="e">
        <f t="shared" si="2"/>
        <v>#DIV/0!</v>
      </c>
    </row>
    <row r="160" spans="1:4" ht="14.25">
      <c r="A160" s="10" t="s">
        <v>98</v>
      </c>
      <c r="B160" s="7"/>
      <c r="C160" s="7">
        <v>3</v>
      </c>
      <c r="D160" s="9" t="e">
        <f t="shared" si="2"/>
        <v>#DIV/0!</v>
      </c>
    </row>
    <row r="161" spans="1:4" ht="14.25">
      <c r="A161" s="12" t="s">
        <v>100</v>
      </c>
      <c r="B161" s="7">
        <f>SUM(B162:B173)</f>
        <v>15</v>
      </c>
      <c r="C161" s="7">
        <f>SUM(C162:C173)</f>
        <v>2714</v>
      </c>
      <c r="D161" s="9">
        <f t="shared" si="2"/>
        <v>17993.333333333332</v>
      </c>
    </row>
    <row r="162" spans="1:4" ht="14.25">
      <c r="A162" s="12" t="s">
        <v>8</v>
      </c>
      <c r="B162" s="7"/>
      <c r="C162" s="7">
        <v>874</v>
      </c>
      <c r="D162" s="9" t="e">
        <f t="shared" si="2"/>
        <v>#DIV/0!</v>
      </c>
    </row>
    <row r="163" spans="1:4" ht="14.25">
      <c r="A163" s="12" t="s">
        <v>10</v>
      </c>
      <c r="B163" s="7"/>
      <c r="C163" s="7">
        <v>2</v>
      </c>
      <c r="D163" s="9" t="e">
        <f t="shared" si="2"/>
        <v>#DIV/0!</v>
      </c>
    </row>
    <row r="164" spans="1:4" ht="14.25">
      <c r="A164" s="10" t="s">
        <v>12</v>
      </c>
      <c r="B164" s="7"/>
      <c r="C164" s="7"/>
      <c r="D164" s="9" t="e">
        <f t="shared" si="2"/>
        <v>#DIV/0!</v>
      </c>
    </row>
    <row r="165" spans="1:4" ht="14.25">
      <c r="A165" s="10" t="s">
        <v>104</v>
      </c>
      <c r="B165" s="7"/>
      <c r="C165" s="7"/>
      <c r="D165" s="9" t="e">
        <f t="shared" si="2"/>
        <v>#DIV/0!</v>
      </c>
    </row>
    <row r="166" spans="1:4" ht="14.25">
      <c r="A166" s="10" t="s">
        <v>106</v>
      </c>
      <c r="B166" s="7"/>
      <c r="C166" s="7"/>
      <c r="D166" s="9" t="e">
        <f t="shared" si="2"/>
        <v>#DIV/0!</v>
      </c>
    </row>
    <row r="167" spans="1:4" ht="14.25">
      <c r="A167" s="10" t="s">
        <v>107</v>
      </c>
      <c r="B167" s="7"/>
      <c r="C167" s="7">
        <v>598</v>
      </c>
      <c r="D167" s="9" t="e">
        <f t="shared" si="2"/>
        <v>#DIV/0!</v>
      </c>
    </row>
    <row r="168" spans="1:4" ht="14.25">
      <c r="A168" s="12" t="s">
        <v>109</v>
      </c>
      <c r="B168" s="7"/>
      <c r="C168" s="7">
        <v>721</v>
      </c>
      <c r="D168" s="9" t="e">
        <f t="shared" si="2"/>
        <v>#DIV/0!</v>
      </c>
    </row>
    <row r="169" spans="1:4" ht="14.25">
      <c r="A169" s="12" t="s">
        <v>110</v>
      </c>
      <c r="B169" s="7"/>
      <c r="C169" s="7"/>
      <c r="D169" s="9" t="e">
        <f t="shared" si="2"/>
        <v>#DIV/0!</v>
      </c>
    </row>
    <row r="170" spans="1:4" ht="14.25">
      <c r="A170" s="12" t="s">
        <v>112</v>
      </c>
      <c r="B170" s="7"/>
      <c r="C170" s="7"/>
      <c r="D170" s="9" t="e">
        <f t="shared" si="2"/>
        <v>#DIV/0!</v>
      </c>
    </row>
    <row r="171" spans="1:4" ht="14.25">
      <c r="A171" s="10" t="s">
        <v>48</v>
      </c>
      <c r="B171" s="7"/>
      <c r="C171" s="7"/>
      <c r="D171" s="9" t="e">
        <f t="shared" si="2"/>
        <v>#DIV/0!</v>
      </c>
    </row>
    <row r="172" spans="1:4" ht="14.25">
      <c r="A172" s="10" t="s">
        <v>15</v>
      </c>
      <c r="B172" s="7"/>
      <c r="C172" s="7">
        <v>504</v>
      </c>
      <c r="D172" s="9" t="e">
        <f t="shared" si="2"/>
        <v>#DIV/0!</v>
      </c>
    </row>
    <row r="173" spans="1:4" ht="14.25">
      <c r="A173" s="10" t="s">
        <v>114</v>
      </c>
      <c r="B173" s="7">
        <v>15</v>
      </c>
      <c r="C173" s="7">
        <v>15</v>
      </c>
      <c r="D173" s="9">
        <f t="shared" si="2"/>
        <v>0</v>
      </c>
    </row>
    <row r="174" spans="1:4" ht="14.25">
      <c r="A174" s="12" t="s">
        <v>115</v>
      </c>
      <c r="B174" s="7">
        <f>SUM(B175:B180)</f>
        <v>156</v>
      </c>
      <c r="C174" s="7">
        <f>SUM(C175:C180)</f>
        <v>172</v>
      </c>
      <c r="D174" s="9">
        <f t="shared" si="2"/>
        <v>10.256410256410264</v>
      </c>
    </row>
    <row r="175" spans="1:4" ht="14.25">
      <c r="A175" s="12" t="s">
        <v>8</v>
      </c>
      <c r="B175" s="7">
        <v>96</v>
      </c>
      <c r="C175" s="7">
        <v>110</v>
      </c>
      <c r="D175" s="9">
        <f t="shared" si="2"/>
        <v>14.583333333333325</v>
      </c>
    </row>
    <row r="176" spans="1:4" ht="14.25">
      <c r="A176" s="12" t="s">
        <v>10</v>
      </c>
      <c r="B176" s="7">
        <v>16</v>
      </c>
      <c r="C176" s="7">
        <v>16</v>
      </c>
      <c r="D176" s="9">
        <f t="shared" si="2"/>
        <v>0</v>
      </c>
    </row>
    <row r="177" spans="1:4" ht="14.25">
      <c r="A177" s="10" t="s">
        <v>12</v>
      </c>
      <c r="B177" s="7"/>
      <c r="C177" s="7"/>
      <c r="D177" s="9" t="e">
        <f t="shared" si="2"/>
        <v>#DIV/0!</v>
      </c>
    </row>
    <row r="178" spans="1:4" ht="14.25">
      <c r="A178" s="10" t="s">
        <v>119</v>
      </c>
      <c r="B178" s="7">
        <v>25</v>
      </c>
      <c r="C178" s="11">
        <v>25</v>
      </c>
      <c r="D178" s="9">
        <f t="shared" si="2"/>
        <v>0</v>
      </c>
    </row>
    <row r="179" spans="1:4" ht="14.25">
      <c r="A179" s="10" t="s">
        <v>15</v>
      </c>
      <c r="B179" s="7">
        <v>19</v>
      </c>
      <c r="C179" s="11">
        <v>21</v>
      </c>
      <c r="D179" s="9">
        <f t="shared" si="2"/>
        <v>10.526315789473696</v>
      </c>
    </row>
    <row r="180" spans="1:4" ht="14.25">
      <c r="A180" s="7" t="s">
        <v>120</v>
      </c>
      <c r="B180" s="7"/>
      <c r="C180" s="11"/>
      <c r="D180" s="9" t="e">
        <f t="shared" si="2"/>
        <v>#DIV/0!</v>
      </c>
    </row>
    <row r="181" spans="1:4" ht="14.25">
      <c r="A181" s="12" t="s">
        <v>121</v>
      </c>
      <c r="B181" s="7">
        <f>SUM(B182:B187)</f>
        <v>95</v>
      </c>
      <c r="C181" s="7">
        <f>SUM(C182:C187)</f>
        <v>89</v>
      </c>
      <c r="D181" s="9">
        <f t="shared" si="2"/>
        <v>-6.315789473684208</v>
      </c>
    </row>
    <row r="182" spans="1:4" ht="14.25">
      <c r="A182" s="12" t="s">
        <v>8</v>
      </c>
      <c r="B182" s="7">
        <v>60</v>
      </c>
      <c r="C182" s="11">
        <v>62</v>
      </c>
      <c r="D182" s="9">
        <f t="shared" si="2"/>
        <v>3.3333333333333437</v>
      </c>
    </row>
    <row r="183" spans="1:4" ht="14.25">
      <c r="A183" s="12" t="s">
        <v>10</v>
      </c>
      <c r="B183" s="7">
        <v>35</v>
      </c>
      <c r="C183" s="11">
        <v>27</v>
      </c>
      <c r="D183" s="9">
        <f t="shared" si="2"/>
        <v>-22.857142857142854</v>
      </c>
    </row>
    <row r="184" spans="1:4" ht="14.25">
      <c r="A184" s="10" t="s">
        <v>12</v>
      </c>
      <c r="B184" s="7"/>
      <c r="C184" s="11"/>
      <c r="D184" s="9" t="e">
        <f t="shared" si="2"/>
        <v>#DIV/0!</v>
      </c>
    </row>
    <row r="185" spans="1:4" ht="14.25">
      <c r="A185" s="10" t="s">
        <v>124</v>
      </c>
      <c r="B185" s="7"/>
      <c r="C185" s="11"/>
      <c r="D185" s="9" t="e">
        <f t="shared" si="2"/>
        <v>#DIV/0!</v>
      </c>
    </row>
    <row r="186" spans="1:4" ht="14.25">
      <c r="A186" s="10" t="s">
        <v>15</v>
      </c>
      <c r="B186" s="7"/>
      <c r="C186" s="11"/>
      <c r="D186" s="9" t="e">
        <f t="shared" si="2"/>
        <v>#DIV/0!</v>
      </c>
    </row>
    <row r="187" spans="1:4" ht="14.25">
      <c r="A187" s="12" t="s">
        <v>125</v>
      </c>
      <c r="B187" s="7"/>
      <c r="C187" s="7"/>
      <c r="D187" s="9" t="e">
        <f t="shared" si="2"/>
        <v>#DIV/0!</v>
      </c>
    </row>
    <row r="188" spans="1:4" ht="14.25">
      <c r="A188" s="12" t="s">
        <v>127</v>
      </c>
      <c r="B188" s="7">
        <f>SUM(B189:B196)</f>
        <v>0</v>
      </c>
      <c r="C188" s="7">
        <f>SUM(C189:C196)</f>
        <v>0</v>
      </c>
      <c r="D188" s="9" t="e">
        <f t="shared" si="2"/>
        <v>#DIV/0!</v>
      </c>
    </row>
    <row r="189" spans="1:4" ht="14.25">
      <c r="A189" s="12" t="s">
        <v>8</v>
      </c>
      <c r="B189" s="7"/>
      <c r="C189" s="7"/>
      <c r="D189" s="9" t="e">
        <f t="shared" si="2"/>
        <v>#DIV/0!</v>
      </c>
    </row>
    <row r="190" spans="1:4" ht="14.25">
      <c r="A190" s="10" t="s">
        <v>10</v>
      </c>
      <c r="B190" s="7"/>
      <c r="C190" s="7"/>
      <c r="D190" s="9" t="e">
        <f t="shared" si="2"/>
        <v>#DIV/0!</v>
      </c>
    </row>
    <row r="191" spans="1:4" ht="14.25">
      <c r="A191" s="10" t="s">
        <v>12</v>
      </c>
      <c r="B191" s="7"/>
      <c r="C191" s="7"/>
      <c r="D191" s="9" t="e">
        <f t="shared" si="2"/>
        <v>#DIV/0!</v>
      </c>
    </row>
    <row r="192" spans="1:4" ht="14.25">
      <c r="A192" s="10" t="s">
        <v>131</v>
      </c>
      <c r="B192" s="7"/>
      <c r="C192" s="7"/>
      <c r="D192" s="9" t="e">
        <f t="shared" si="2"/>
        <v>#DIV/0!</v>
      </c>
    </row>
    <row r="193" spans="1:4" ht="14.25">
      <c r="A193" s="7" t="s">
        <v>132</v>
      </c>
      <c r="B193" s="7"/>
      <c r="C193" s="7"/>
      <c r="D193" s="9" t="e">
        <f t="shared" si="2"/>
        <v>#DIV/0!</v>
      </c>
    </row>
    <row r="194" spans="1:4" ht="14.25">
      <c r="A194" s="12" t="s">
        <v>108</v>
      </c>
      <c r="B194" s="7"/>
      <c r="C194" s="7"/>
      <c r="D194" s="9" t="e">
        <f t="shared" si="2"/>
        <v>#DIV/0!</v>
      </c>
    </row>
    <row r="195" spans="1:4" ht="14.25">
      <c r="A195" s="12" t="s">
        <v>15</v>
      </c>
      <c r="B195" s="7"/>
      <c r="C195" s="7"/>
      <c r="D195" s="9" t="e">
        <f t="shared" si="2"/>
        <v>#DIV/0!</v>
      </c>
    </row>
    <row r="196" spans="1:4" ht="14.25">
      <c r="A196" s="12" t="s">
        <v>111</v>
      </c>
      <c r="B196" s="7"/>
      <c r="C196" s="7"/>
      <c r="D196" s="9" t="e">
        <f t="shared" si="2"/>
        <v>#DIV/0!</v>
      </c>
    </row>
    <row r="197" spans="1:4" ht="14.25">
      <c r="A197" s="10" t="s">
        <v>113</v>
      </c>
      <c r="B197" s="7">
        <f>SUM(B198:B202)</f>
        <v>266</v>
      </c>
      <c r="C197" s="7">
        <f>SUM(C198:C202)</f>
        <v>289</v>
      </c>
      <c r="D197" s="9">
        <f aca="true" t="shared" si="3" ref="D197:D260">(C197/B197-1)*100</f>
        <v>8.646616541353392</v>
      </c>
    </row>
    <row r="198" spans="1:4" ht="14.25">
      <c r="A198" s="10" t="s">
        <v>8</v>
      </c>
      <c r="B198" s="7">
        <v>103</v>
      </c>
      <c r="C198" s="11">
        <v>108</v>
      </c>
      <c r="D198" s="9">
        <f t="shared" si="3"/>
        <v>4.854368932038833</v>
      </c>
    </row>
    <row r="199" spans="1:4" ht="14.25">
      <c r="A199" s="10" t="s">
        <v>10</v>
      </c>
      <c r="B199" s="7"/>
      <c r="C199" s="11">
        <v>5</v>
      </c>
      <c r="D199" s="9" t="e">
        <f t="shared" si="3"/>
        <v>#DIV/0!</v>
      </c>
    </row>
    <row r="200" spans="1:4" ht="14.25">
      <c r="A200" s="12" t="s">
        <v>12</v>
      </c>
      <c r="B200" s="7"/>
      <c r="C200" s="11"/>
      <c r="D200" s="9" t="e">
        <f t="shared" si="3"/>
        <v>#DIV/0!</v>
      </c>
    </row>
    <row r="201" spans="1:4" ht="14.25">
      <c r="A201" s="12" t="s">
        <v>116</v>
      </c>
      <c r="B201" s="7">
        <v>163</v>
      </c>
      <c r="C201" s="11">
        <v>176</v>
      </c>
      <c r="D201" s="9">
        <f t="shared" si="3"/>
        <v>7.975460122699385</v>
      </c>
    </row>
    <row r="202" spans="1:4" ht="14.25">
      <c r="A202" s="12" t="s">
        <v>117</v>
      </c>
      <c r="B202" s="7"/>
      <c r="C202" s="11"/>
      <c r="D202" s="9" t="e">
        <f t="shared" si="3"/>
        <v>#DIV/0!</v>
      </c>
    </row>
    <row r="203" spans="1:4" ht="14.25">
      <c r="A203" s="10" t="s">
        <v>118</v>
      </c>
      <c r="B203" s="7">
        <f>SUM(B204:B209)</f>
        <v>353</v>
      </c>
      <c r="C203" s="7">
        <f>SUM(C204:C209)</f>
        <v>276</v>
      </c>
      <c r="D203" s="9">
        <f t="shared" si="3"/>
        <v>-21.813031161473084</v>
      </c>
    </row>
    <row r="204" spans="1:4" ht="14.25">
      <c r="A204" s="10" t="s">
        <v>8</v>
      </c>
      <c r="B204" s="7">
        <v>238</v>
      </c>
      <c r="C204" s="11">
        <v>171</v>
      </c>
      <c r="D204" s="9">
        <f t="shared" si="3"/>
        <v>-28.15126050420168</v>
      </c>
    </row>
    <row r="205" spans="1:4" ht="14.25">
      <c r="A205" s="10" t="s">
        <v>10</v>
      </c>
      <c r="B205" s="7">
        <v>115</v>
      </c>
      <c r="C205" s="7">
        <v>105</v>
      </c>
      <c r="D205" s="9">
        <f t="shared" si="3"/>
        <v>-8.695652173913048</v>
      </c>
    </row>
    <row r="206" spans="1:4" ht="14.25">
      <c r="A206" s="7" t="s">
        <v>12</v>
      </c>
      <c r="B206" s="7"/>
      <c r="C206" s="7"/>
      <c r="D206" s="9" t="e">
        <f t="shared" si="3"/>
        <v>#DIV/0!</v>
      </c>
    </row>
    <row r="207" spans="1:4" ht="14.25">
      <c r="A207" s="12" t="s">
        <v>34</v>
      </c>
      <c r="B207" s="7"/>
      <c r="C207" s="7"/>
      <c r="D207" s="9" t="e">
        <f t="shared" si="3"/>
        <v>#DIV/0!</v>
      </c>
    </row>
    <row r="208" spans="1:4" ht="14.25">
      <c r="A208" s="12" t="s">
        <v>15</v>
      </c>
      <c r="B208" s="7"/>
      <c r="C208" s="7"/>
      <c r="D208" s="9" t="e">
        <f t="shared" si="3"/>
        <v>#DIV/0!</v>
      </c>
    </row>
    <row r="209" spans="1:4" ht="14.25">
      <c r="A209" s="12" t="s">
        <v>122</v>
      </c>
      <c r="B209" s="7"/>
      <c r="C209" s="7"/>
      <c r="D209" s="9" t="e">
        <f t="shared" si="3"/>
        <v>#DIV/0!</v>
      </c>
    </row>
    <row r="210" spans="1:4" ht="14.25">
      <c r="A210" s="10" t="s">
        <v>123</v>
      </c>
      <c r="B210" s="7">
        <f>SUM(B211:B217)</f>
        <v>867</v>
      </c>
      <c r="C210" s="7">
        <f>SUM(C211:C217)</f>
        <v>1120</v>
      </c>
      <c r="D210" s="9">
        <f t="shared" si="3"/>
        <v>29.181084198385232</v>
      </c>
    </row>
    <row r="211" spans="1:4" ht="14.25">
      <c r="A211" s="10" t="s">
        <v>8</v>
      </c>
      <c r="B211" s="7">
        <v>289</v>
      </c>
      <c r="C211" s="7">
        <v>348</v>
      </c>
      <c r="D211" s="9">
        <f t="shared" si="3"/>
        <v>20.41522491349481</v>
      </c>
    </row>
    <row r="212" spans="1:4" ht="14.25">
      <c r="A212" s="10" t="s">
        <v>10</v>
      </c>
      <c r="B212" s="7">
        <v>289</v>
      </c>
      <c r="C212" s="7">
        <v>374</v>
      </c>
      <c r="D212" s="9">
        <f t="shared" si="3"/>
        <v>29.41176470588236</v>
      </c>
    </row>
    <row r="213" spans="1:4" ht="14.25">
      <c r="A213" s="12" t="s">
        <v>12</v>
      </c>
      <c r="B213" s="14"/>
      <c r="C213" s="14"/>
      <c r="D213" s="9" t="e">
        <f t="shared" si="3"/>
        <v>#DIV/0!</v>
      </c>
    </row>
    <row r="214" spans="1:4" ht="14.25">
      <c r="A214" s="12" t="s">
        <v>126</v>
      </c>
      <c r="B214" s="7"/>
      <c r="C214" s="7"/>
      <c r="D214" s="9" t="e">
        <f t="shared" si="3"/>
        <v>#DIV/0!</v>
      </c>
    </row>
    <row r="215" spans="1:4" ht="14.25">
      <c r="A215" s="12" t="s">
        <v>128</v>
      </c>
      <c r="B215" s="7"/>
      <c r="C215" s="7"/>
      <c r="D215" s="9" t="e">
        <f t="shared" si="3"/>
        <v>#DIV/0!</v>
      </c>
    </row>
    <row r="216" spans="1:4" ht="14.25">
      <c r="A216" s="10" t="s">
        <v>15</v>
      </c>
      <c r="B216" s="15">
        <v>144</v>
      </c>
      <c r="C216" s="15">
        <v>153</v>
      </c>
      <c r="D216" s="9">
        <f t="shared" si="3"/>
        <v>6.25</v>
      </c>
    </row>
    <row r="217" spans="1:4" ht="14.25">
      <c r="A217" s="10" t="s">
        <v>129</v>
      </c>
      <c r="B217" s="15">
        <v>145</v>
      </c>
      <c r="C217" s="15">
        <v>245</v>
      </c>
      <c r="D217" s="9">
        <f t="shared" si="3"/>
        <v>68.96551724137932</v>
      </c>
    </row>
    <row r="218" spans="1:4" ht="14.25">
      <c r="A218" s="10" t="s">
        <v>130</v>
      </c>
      <c r="B218" s="15">
        <f>SUM(B219:B223)</f>
        <v>2000</v>
      </c>
      <c r="C218" s="15">
        <f>SUM(C219:C223)</f>
        <v>2736</v>
      </c>
      <c r="D218" s="9">
        <f t="shared" si="3"/>
        <v>36.80000000000001</v>
      </c>
    </row>
    <row r="219" spans="1:4" ht="14.25">
      <c r="A219" s="10" t="s">
        <v>8</v>
      </c>
      <c r="B219" s="15">
        <v>722</v>
      </c>
      <c r="C219" s="15">
        <v>704</v>
      </c>
      <c r="D219" s="9">
        <f t="shared" si="3"/>
        <v>-2.4930747922437657</v>
      </c>
    </row>
    <row r="220" spans="1:4" ht="14.25">
      <c r="A220" s="12" t="s">
        <v>10</v>
      </c>
      <c r="B220" s="16">
        <v>835</v>
      </c>
      <c r="C220" s="16">
        <v>1290</v>
      </c>
      <c r="D220" s="9">
        <f t="shared" si="3"/>
        <v>54.49101796407185</v>
      </c>
    </row>
    <row r="221" spans="1:4" ht="14.25">
      <c r="A221" s="12" t="s">
        <v>12</v>
      </c>
      <c r="B221" s="16">
        <v>158</v>
      </c>
      <c r="C221" s="16">
        <v>117</v>
      </c>
      <c r="D221" s="9">
        <f t="shared" si="3"/>
        <v>-25.9493670886076</v>
      </c>
    </row>
    <row r="222" spans="1:4" ht="14.25">
      <c r="A222" s="12" t="s">
        <v>134</v>
      </c>
      <c r="B222" s="16">
        <v>133</v>
      </c>
      <c r="C222" s="16">
        <v>533</v>
      </c>
      <c r="D222" s="9">
        <f t="shared" si="3"/>
        <v>300.7518796992481</v>
      </c>
    </row>
    <row r="223" spans="1:4" ht="14.25">
      <c r="A223" s="10" t="s">
        <v>15</v>
      </c>
      <c r="B223" s="16">
        <v>152</v>
      </c>
      <c r="C223" s="16">
        <v>92</v>
      </c>
      <c r="D223" s="9">
        <f t="shared" si="3"/>
        <v>-39.473684210526315</v>
      </c>
    </row>
    <row r="224" spans="1:4" ht="14.25">
      <c r="A224" s="10" t="s">
        <v>136</v>
      </c>
      <c r="B224" s="16"/>
      <c r="C224" s="16"/>
      <c r="D224" s="9" t="e">
        <f t="shared" si="3"/>
        <v>#DIV/0!</v>
      </c>
    </row>
    <row r="225" spans="1:4" ht="14.25">
      <c r="A225" s="10" t="s">
        <v>137</v>
      </c>
      <c r="B225" s="16">
        <f>SUM(B226:B230)</f>
        <v>555</v>
      </c>
      <c r="C225" s="16">
        <f>SUM(C226:C230)</f>
        <v>2975</v>
      </c>
      <c r="D225" s="9">
        <f t="shared" si="3"/>
        <v>436.036036036036</v>
      </c>
    </row>
    <row r="226" spans="1:4" ht="14.25">
      <c r="A226" s="12" t="s">
        <v>8</v>
      </c>
      <c r="B226" s="16">
        <v>273</v>
      </c>
      <c r="C226" s="16">
        <v>280</v>
      </c>
      <c r="D226" s="9">
        <f t="shared" si="3"/>
        <v>2.564102564102555</v>
      </c>
    </row>
    <row r="227" spans="1:4" ht="14.25">
      <c r="A227" s="12" t="s">
        <v>10</v>
      </c>
      <c r="B227" s="16">
        <v>191</v>
      </c>
      <c r="C227" s="16">
        <v>173</v>
      </c>
      <c r="D227" s="9">
        <f t="shared" si="3"/>
        <v>-9.424083769633507</v>
      </c>
    </row>
    <row r="228" spans="1:4" ht="14.25">
      <c r="A228" s="12" t="s">
        <v>12</v>
      </c>
      <c r="B228" s="15"/>
      <c r="C228" s="15"/>
      <c r="D228" s="9" t="e">
        <f t="shared" si="3"/>
        <v>#DIV/0!</v>
      </c>
    </row>
    <row r="229" spans="1:4" ht="14.25">
      <c r="A229" s="10" t="s">
        <v>15</v>
      </c>
      <c r="B229" s="15">
        <v>76</v>
      </c>
      <c r="C229" s="15">
        <v>89</v>
      </c>
      <c r="D229" s="9">
        <f t="shared" si="3"/>
        <v>17.105263157894733</v>
      </c>
    </row>
    <row r="230" spans="1:4" ht="14.25">
      <c r="A230" s="10" t="s">
        <v>141</v>
      </c>
      <c r="B230" s="15">
        <v>15</v>
      </c>
      <c r="C230" s="15">
        <v>2433</v>
      </c>
      <c r="D230" s="9">
        <f t="shared" si="3"/>
        <v>16119.999999999998</v>
      </c>
    </row>
    <row r="231" spans="1:4" ht="14.25">
      <c r="A231" s="10" t="s">
        <v>143</v>
      </c>
      <c r="B231" s="15">
        <f>SUM(B232:B236)</f>
        <v>524</v>
      </c>
      <c r="C231" s="15">
        <f>SUM(C232:C236)</f>
        <v>580</v>
      </c>
      <c r="D231" s="9">
        <f t="shared" si="3"/>
        <v>10.687022900763354</v>
      </c>
    </row>
    <row r="232" spans="1:4" ht="14.25">
      <c r="A232" s="7" t="s">
        <v>8</v>
      </c>
      <c r="B232" s="7">
        <v>265</v>
      </c>
      <c r="C232" s="11">
        <v>273</v>
      </c>
      <c r="D232" s="9">
        <f t="shared" si="3"/>
        <v>3.018867924528301</v>
      </c>
    </row>
    <row r="233" spans="1:4" ht="14.25">
      <c r="A233" s="12" t="s">
        <v>10</v>
      </c>
      <c r="B233" s="7">
        <v>171</v>
      </c>
      <c r="C233" s="11">
        <v>167</v>
      </c>
      <c r="D233" s="9">
        <f t="shared" si="3"/>
        <v>-2.3391812865497075</v>
      </c>
    </row>
    <row r="234" spans="1:4" ht="14.25">
      <c r="A234" s="12" t="s">
        <v>12</v>
      </c>
      <c r="B234" s="7"/>
      <c r="C234" s="11"/>
      <c r="D234" s="9" t="e">
        <f t="shared" si="3"/>
        <v>#DIV/0!</v>
      </c>
    </row>
    <row r="235" spans="1:4" ht="14.25">
      <c r="A235" s="12" t="s">
        <v>15</v>
      </c>
      <c r="B235" s="7">
        <v>57</v>
      </c>
      <c r="C235" s="11">
        <v>58</v>
      </c>
      <c r="D235" s="9">
        <f t="shared" si="3"/>
        <v>1.7543859649122862</v>
      </c>
    </row>
    <row r="236" spans="1:4" ht="14.25">
      <c r="A236" s="10" t="s">
        <v>149</v>
      </c>
      <c r="B236" s="7">
        <v>31</v>
      </c>
      <c r="C236" s="11">
        <v>82</v>
      </c>
      <c r="D236" s="9">
        <f t="shared" si="3"/>
        <v>164.51612903225805</v>
      </c>
    </row>
    <row r="237" spans="1:4" ht="14.25">
      <c r="A237" s="10" t="s">
        <v>151</v>
      </c>
      <c r="B237" s="7">
        <f>SUM(B238:B242)</f>
        <v>267</v>
      </c>
      <c r="C237" s="7">
        <f>SUM(C238:C242)</f>
        <v>277</v>
      </c>
      <c r="D237" s="9">
        <f t="shared" si="3"/>
        <v>3.7453183520599342</v>
      </c>
    </row>
    <row r="238" spans="1:4" ht="14.25">
      <c r="A238" s="10" t="s">
        <v>8</v>
      </c>
      <c r="B238" s="7">
        <v>142</v>
      </c>
      <c r="C238" s="11">
        <v>168</v>
      </c>
      <c r="D238" s="9">
        <f t="shared" si="3"/>
        <v>18.309859154929576</v>
      </c>
    </row>
    <row r="239" spans="1:4" ht="14.25">
      <c r="A239" s="12" t="s">
        <v>10</v>
      </c>
      <c r="B239" s="7">
        <v>86</v>
      </c>
      <c r="C239" s="11">
        <v>81</v>
      </c>
      <c r="D239" s="9">
        <f t="shared" si="3"/>
        <v>-5.813953488372093</v>
      </c>
    </row>
    <row r="240" spans="1:4" ht="14.25">
      <c r="A240" s="12" t="s">
        <v>12</v>
      </c>
      <c r="B240" s="7"/>
      <c r="C240" s="11"/>
      <c r="D240" s="9" t="e">
        <f t="shared" si="3"/>
        <v>#DIV/0!</v>
      </c>
    </row>
    <row r="241" spans="1:4" ht="14.25">
      <c r="A241" s="12" t="s">
        <v>15</v>
      </c>
      <c r="B241" s="7"/>
      <c r="C241" s="11"/>
      <c r="D241" s="9" t="e">
        <f t="shared" si="3"/>
        <v>#DIV/0!</v>
      </c>
    </row>
    <row r="242" spans="1:4" ht="14.25">
      <c r="A242" s="10" t="s">
        <v>157</v>
      </c>
      <c r="B242" s="7">
        <v>39</v>
      </c>
      <c r="C242" s="11">
        <v>28</v>
      </c>
      <c r="D242" s="9">
        <f t="shared" si="3"/>
        <v>-28.205128205128204</v>
      </c>
    </row>
    <row r="243" spans="1:4" ht="14.25">
      <c r="A243" s="10" t="s">
        <v>159</v>
      </c>
      <c r="B243" s="7">
        <f>SUM(B244:B248)</f>
        <v>0</v>
      </c>
      <c r="C243" s="7">
        <f>SUM(C244:C248)</f>
        <v>0</v>
      </c>
      <c r="D243" s="9" t="e">
        <f t="shared" si="3"/>
        <v>#DIV/0!</v>
      </c>
    </row>
    <row r="244" spans="1:4" ht="14.25">
      <c r="A244" s="10" t="s">
        <v>8</v>
      </c>
      <c r="B244" s="7"/>
      <c r="C244" s="7"/>
      <c r="D244" s="9" t="e">
        <f t="shared" si="3"/>
        <v>#DIV/0!</v>
      </c>
    </row>
    <row r="245" spans="1:4" ht="14.25">
      <c r="A245" s="7" t="s">
        <v>10</v>
      </c>
      <c r="B245" s="7"/>
      <c r="C245" s="7"/>
      <c r="D245" s="9" t="e">
        <f t="shared" si="3"/>
        <v>#DIV/0!</v>
      </c>
    </row>
    <row r="246" spans="1:4" ht="14.25">
      <c r="A246" s="12" t="s">
        <v>12</v>
      </c>
      <c r="B246" s="7"/>
      <c r="C246" s="7"/>
      <c r="D246" s="9" t="e">
        <f t="shared" si="3"/>
        <v>#DIV/0!</v>
      </c>
    </row>
    <row r="247" spans="1:4" ht="14.25">
      <c r="A247" s="12" t="s">
        <v>15</v>
      </c>
      <c r="B247" s="7"/>
      <c r="C247" s="7"/>
      <c r="D247" s="9" t="e">
        <f t="shared" si="3"/>
        <v>#DIV/0!</v>
      </c>
    </row>
    <row r="248" spans="1:4" ht="14.25">
      <c r="A248" s="12" t="s">
        <v>133</v>
      </c>
      <c r="B248" s="7"/>
      <c r="C248" s="7"/>
      <c r="D248" s="9" t="e">
        <f t="shared" si="3"/>
        <v>#DIV/0!</v>
      </c>
    </row>
    <row r="249" spans="1:4" ht="14.25">
      <c r="A249" s="10" t="s">
        <v>135</v>
      </c>
      <c r="B249" s="7">
        <f>SUM(B250:B254)</f>
        <v>1026</v>
      </c>
      <c r="C249" s="7">
        <f>SUM(C250:C254)</f>
        <v>1031</v>
      </c>
      <c r="D249" s="9">
        <f t="shared" si="3"/>
        <v>0.4873294346978474</v>
      </c>
    </row>
    <row r="250" spans="1:4" ht="14.25">
      <c r="A250" s="10" t="s">
        <v>8</v>
      </c>
      <c r="B250" s="7">
        <v>564</v>
      </c>
      <c r="C250" s="11">
        <v>625</v>
      </c>
      <c r="D250" s="9">
        <f t="shared" si="3"/>
        <v>10.815602836879435</v>
      </c>
    </row>
    <row r="251" spans="1:4" ht="14.25">
      <c r="A251" s="10" t="s">
        <v>10</v>
      </c>
      <c r="B251" s="7">
        <v>362</v>
      </c>
      <c r="C251" s="11">
        <v>306</v>
      </c>
      <c r="D251" s="9">
        <f t="shared" si="3"/>
        <v>-15.469613259668513</v>
      </c>
    </row>
    <row r="252" spans="1:4" ht="14.25">
      <c r="A252" s="12" t="s">
        <v>12</v>
      </c>
      <c r="B252" s="7"/>
      <c r="C252" s="11"/>
      <c r="D252" s="9" t="e">
        <f t="shared" si="3"/>
        <v>#DIV/0!</v>
      </c>
    </row>
    <row r="253" spans="1:4" ht="14.25">
      <c r="A253" s="12" t="s">
        <v>15</v>
      </c>
      <c r="B253" s="7"/>
      <c r="C253" s="11"/>
      <c r="D253" s="9" t="e">
        <f t="shared" si="3"/>
        <v>#DIV/0!</v>
      </c>
    </row>
    <row r="254" spans="1:4" ht="14.25">
      <c r="A254" s="12" t="s">
        <v>138</v>
      </c>
      <c r="B254" s="7">
        <v>100</v>
      </c>
      <c r="C254" s="11">
        <v>100</v>
      </c>
      <c r="D254" s="9">
        <f t="shared" si="3"/>
        <v>0</v>
      </c>
    </row>
    <row r="255" spans="1:4" ht="14.25">
      <c r="A255" s="10" t="s">
        <v>139</v>
      </c>
      <c r="B255" s="7">
        <f>SUM(B256:B257)</f>
        <v>8225</v>
      </c>
      <c r="C255" s="7">
        <f>SUM(C256:C257)</f>
        <v>8386</v>
      </c>
      <c r="D255" s="9">
        <f t="shared" si="3"/>
        <v>1.9574468085106433</v>
      </c>
    </row>
    <row r="256" spans="1:4" ht="14.25">
      <c r="A256" s="10" t="s">
        <v>140</v>
      </c>
      <c r="B256" s="7">
        <v>700</v>
      </c>
      <c r="C256" s="11">
        <v>700</v>
      </c>
      <c r="D256" s="9">
        <f t="shared" si="3"/>
        <v>0</v>
      </c>
    </row>
    <row r="257" spans="1:4" ht="14.25">
      <c r="A257" s="10" t="s">
        <v>142</v>
      </c>
      <c r="B257" s="7">
        <v>7525</v>
      </c>
      <c r="C257" s="11">
        <v>7686</v>
      </c>
      <c r="D257" s="9">
        <f t="shared" si="3"/>
        <v>2.1395348837209394</v>
      </c>
    </row>
    <row r="258" spans="1:4" ht="14.25">
      <c r="A258" s="7" t="s">
        <v>1146</v>
      </c>
      <c r="B258" s="7">
        <f>SUM(B259:B260)</f>
        <v>0</v>
      </c>
      <c r="C258" s="7">
        <f>SUM(C259:C260)</f>
        <v>0</v>
      </c>
      <c r="D258" s="9" t="e">
        <f t="shared" si="3"/>
        <v>#DIV/0!</v>
      </c>
    </row>
    <row r="259" spans="1:4" ht="14.25">
      <c r="A259" s="12" t="s">
        <v>145</v>
      </c>
      <c r="B259" s="7"/>
      <c r="C259" s="7"/>
      <c r="D259" s="9" t="e">
        <f t="shared" si="3"/>
        <v>#DIV/0!</v>
      </c>
    </row>
    <row r="260" spans="1:4" ht="14.25">
      <c r="A260" s="12" t="s">
        <v>146</v>
      </c>
      <c r="B260" s="7"/>
      <c r="C260" s="7"/>
      <c r="D260" s="9" t="e">
        <f t="shared" si="3"/>
        <v>#DIV/0!</v>
      </c>
    </row>
    <row r="261" spans="1:4" ht="14.25">
      <c r="A261" s="7" t="s">
        <v>1147</v>
      </c>
      <c r="B261" s="7">
        <f>SUM(B262,B271)</f>
        <v>0</v>
      </c>
      <c r="C261" s="7">
        <f>SUM(C262,C271)</f>
        <v>0</v>
      </c>
      <c r="D261" s="9" t="e">
        <f aca="true" t="shared" si="4" ref="D261:D324">(C261/B261-1)*100</f>
        <v>#DIV/0!</v>
      </c>
    </row>
    <row r="262" spans="1:4" ht="14.25">
      <c r="A262" s="10" t="s">
        <v>148</v>
      </c>
      <c r="B262" s="7">
        <f>SUM(B263:B270)</f>
        <v>0</v>
      </c>
      <c r="C262" s="7">
        <f>SUM(C263:C270)</f>
        <v>0</v>
      </c>
      <c r="D262" s="9" t="e">
        <f t="shared" si="4"/>
        <v>#DIV/0!</v>
      </c>
    </row>
    <row r="263" spans="1:4" ht="14.25">
      <c r="A263" s="10" t="s">
        <v>150</v>
      </c>
      <c r="B263" s="7"/>
      <c r="C263" s="7"/>
      <c r="D263" s="9" t="e">
        <f t="shared" si="4"/>
        <v>#DIV/0!</v>
      </c>
    </row>
    <row r="264" spans="1:4" ht="14.25">
      <c r="A264" s="12" t="s">
        <v>152</v>
      </c>
      <c r="B264" s="7"/>
      <c r="C264" s="7"/>
      <c r="D264" s="9" t="e">
        <f t="shared" si="4"/>
        <v>#DIV/0!</v>
      </c>
    </row>
    <row r="265" spans="1:4" ht="14.25">
      <c r="A265" s="12" t="s">
        <v>153</v>
      </c>
      <c r="B265" s="7"/>
      <c r="C265" s="7"/>
      <c r="D265" s="9" t="e">
        <f t="shared" si="4"/>
        <v>#DIV/0!</v>
      </c>
    </row>
    <row r="266" spans="1:4" ht="14.25">
      <c r="A266" s="12" t="s">
        <v>154</v>
      </c>
      <c r="B266" s="7"/>
      <c r="C266" s="7"/>
      <c r="D266" s="9" t="e">
        <f t="shared" si="4"/>
        <v>#DIV/0!</v>
      </c>
    </row>
    <row r="267" spans="1:4" ht="14.25">
      <c r="A267" s="10" t="s">
        <v>155</v>
      </c>
      <c r="B267" s="7"/>
      <c r="C267" s="7"/>
      <c r="D267" s="9" t="e">
        <f t="shared" si="4"/>
        <v>#DIV/0!</v>
      </c>
    </row>
    <row r="268" spans="1:4" ht="14.25">
      <c r="A268" s="10" t="s">
        <v>1148</v>
      </c>
      <c r="B268" s="7"/>
      <c r="C268" s="7"/>
      <c r="D268" s="9" t="e">
        <f t="shared" si="4"/>
        <v>#DIV/0!</v>
      </c>
    </row>
    <row r="269" spans="1:4" ht="14.25">
      <c r="A269" s="10" t="s">
        <v>1149</v>
      </c>
      <c r="B269" s="7"/>
      <c r="C269" s="7"/>
      <c r="D269" s="9" t="e">
        <f t="shared" si="4"/>
        <v>#DIV/0!</v>
      </c>
    </row>
    <row r="270" spans="1:4" ht="14.25">
      <c r="A270" s="10" t="s">
        <v>160</v>
      </c>
      <c r="B270" s="7"/>
      <c r="C270" s="7"/>
      <c r="D270" s="9" t="e">
        <f t="shared" si="4"/>
        <v>#DIV/0!</v>
      </c>
    </row>
    <row r="271" spans="1:4" ht="14.25">
      <c r="A271" s="10" t="s">
        <v>161</v>
      </c>
      <c r="B271" s="7"/>
      <c r="C271" s="7"/>
      <c r="D271" s="9" t="e">
        <f t="shared" si="4"/>
        <v>#DIV/0!</v>
      </c>
    </row>
    <row r="272" spans="1:4" ht="14.25">
      <c r="A272" s="7" t="s">
        <v>1150</v>
      </c>
      <c r="B272" s="7">
        <f>B273+B283+B305+B312+B324+B333+B345+B354+B363+B371+B379</f>
        <v>43165</v>
      </c>
      <c r="C272" s="7">
        <f>C273+C283+C305+C312+C324+C333+C345+C354+C363+C371+C379</f>
        <v>46702</v>
      </c>
      <c r="D272" s="9">
        <f t="shared" si="4"/>
        <v>8.194138769836679</v>
      </c>
    </row>
    <row r="273" spans="1:4" ht="14.25">
      <c r="A273" s="12" t="s">
        <v>163</v>
      </c>
      <c r="B273" s="7">
        <f>SUM(B274:B282)</f>
        <v>0</v>
      </c>
      <c r="C273" s="7">
        <f>SUM(C274:C282)</f>
        <v>0</v>
      </c>
      <c r="D273" s="9" t="e">
        <f t="shared" si="4"/>
        <v>#DIV/0!</v>
      </c>
    </row>
    <row r="274" spans="1:4" ht="14.25">
      <c r="A274" s="12" t="s">
        <v>165</v>
      </c>
      <c r="B274" s="7"/>
      <c r="C274" s="7"/>
      <c r="D274" s="9" t="e">
        <f t="shared" si="4"/>
        <v>#DIV/0!</v>
      </c>
    </row>
    <row r="275" spans="1:4" ht="14.25">
      <c r="A275" s="10" t="s">
        <v>167</v>
      </c>
      <c r="B275" s="7"/>
      <c r="C275" s="7"/>
      <c r="D275" s="9" t="e">
        <f t="shared" si="4"/>
        <v>#DIV/0!</v>
      </c>
    </row>
    <row r="276" spans="1:4" ht="14.25">
      <c r="A276" s="10" t="s">
        <v>168</v>
      </c>
      <c r="B276" s="7"/>
      <c r="C276" s="7"/>
      <c r="D276" s="9" t="e">
        <f t="shared" si="4"/>
        <v>#DIV/0!</v>
      </c>
    </row>
    <row r="277" spans="1:4" ht="14.25">
      <c r="A277" s="10" t="s">
        <v>169</v>
      </c>
      <c r="B277" s="7"/>
      <c r="C277" s="7"/>
      <c r="D277" s="9" t="e">
        <f t="shared" si="4"/>
        <v>#DIV/0!</v>
      </c>
    </row>
    <row r="278" spans="1:4" ht="14.25">
      <c r="A278" s="12" t="s">
        <v>171</v>
      </c>
      <c r="B278" s="7"/>
      <c r="C278" s="7"/>
      <c r="D278" s="9" t="e">
        <f t="shared" si="4"/>
        <v>#DIV/0!</v>
      </c>
    </row>
    <row r="279" spans="1:4" ht="14.25">
      <c r="A279" s="12" t="s">
        <v>173</v>
      </c>
      <c r="B279" s="7"/>
      <c r="C279" s="7"/>
      <c r="D279" s="9" t="e">
        <f t="shared" si="4"/>
        <v>#DIV/0!</v>
      </c>
    </row>
    <row r="280" spans="1:4" ht="14.25">
      <c r="A280" s="12" t="s">
        <v>174</v>
      </c>
      <c r="B280" s="7"/>
      <c r="C280" s="7"/>
      <c r="D280" s="9" t="e">
        <f t="shared" si="4"/>
        <v>#DIV/0!</v>
      </c>
    </row>
    <row r="281" spans="1:4" ht="14.25">
      <c r="A281" s="10" t="s">
        <v>1151</v>
      </c>
      <c r="B281" s="7"/>
      <c r="C281" s="7"/>
      <c r="D281" s="9" t="e">
        <f t="shared" si="4"/>
        <v>#DIV/0!</v>
      </c>
    </row>
    <row r="282" spans="1:4" ht="14.25">
      <c r="A282" s="10" t="s">
        <v>176</v>
      </c>
      <c r="B282" s="7"/>
      <c r="C282" s="7"/>
      <c r="D282" s="9" t="e">
        <f t="shared" si="4"/>
        <v>#DIV/0!</v>
      </c>
    </row>
    <row r="283" spans="1:4" ht="14.25">
      <c r="A283" s="10" t="s">
        <v>178</v>
      </c>
      <c r="B283" s="7">
        <f>SUM(B284:B304)</f>
        <v>29828</v>
      </c>
      <c r="C283" s="7">
        <f>SUM(C284:C304)</f>
        <v>31635</v>
      </c>
      <c r="D283" s="9">
        <f t="shared" si="4"/>
        <v>6.058066246479821</v>
      </c>
    </row>
    <row r="284" spans="1:4" ht="14.25">
      <c r="A284" s="10" t="s">
        <v>8</v>
      </c>
      <c r="B284" s="7">
        <v>15301</v>
      </c>
      <c r="C284" s="7">
        <v>15140</v>
      </c>
      <c r="D284" s="9">
        <f t="shared" si="4"/>
        <v>-1.052218809228156</v>
      </c>
    </row>
    <row r="285" spans="1:4" ht="14.25">
      <c r="A285" s="7" t="s">
        <v>10</v>
      </c>
      <c r="B285" s="7">
        <v>6484</v>
      </c>
      <c r="C285" s="7">
        <v>4316</v>
      </c>
      <c r="D285" s="9">
        <f t="shared" si="4"/>
        <v>-33.43615052436767</v>
      </c>
    </row>
    <row r="286" spans="1:4" ht="14.25">
      <c r="A286" s="12" t="s">
        <v>12</v>
      </c>
      <c r="B286" s="7"/>
      <c r="C286" s="11"/>
      <c r="D286" s="9" t="e">
        <f t="shared" si="4"/>
        <v>#DIV/0!</v>
      </c>
    </row>
    <row r="287" spans="1:4" ht="14.25">
      <c r="A287" s="12" t="s">
        <v>181</v>
      </c>
      <c r="B287" s="7">
        <v>90</v>
      </c>
      <c r="C287" s="11">
        <v>15</v>
      </c>
      <c r="D287" s="9">
        <f t="shared" si="4"/>
        <v>-83.33333333333334</v>
      </c>
    </row>
    <row r="288" spans="1:4" ht="14.25">
      <c r="A288" s="12" t="s">
        <v>182</v>
      </c>
      <c r="B288" s="7">
        <v>8</v>
      </c>
      <c r="C288" s="11">
        <v>98</v>
      </c>
      <c r="D288" s="9">
        <f t="shared" si="4"/>
        <v>1125</v>
      </c>
    </row>
    <row r="289" spans="1:4" ht="14.25">
      <c r="A289" s="10" t="s">
        <v>183</v>
      </c>
      <c r="B289" s="7">
        <v>2522</v>
      </c>
      <c r="C289" s="11">
        <v>2110</v>
      </c>
      <c r="D289" s="9">
        <f t="shared" si="4"/>
        <v>-16.33624107850912</v>
      </c>
    </row>
    <row r="290" spans="1:4" ht="14.25">
      <c r="A290" s="10" t="s">
        <v>185</v>
      </c>
      <c r="B290" s="7"/>
      <c r="C290" s="11"/>
      <c r="D290" s="9" t="e">
        <f t="shared" si="4"/>
        <v>#DIV/0!</v>
      </c>
    </row>
    <row r="291" spans="1:4" ht="14.25">
      <c r="A291" s="10" t="s">
        <v>187</v>
      </c>
      <c r="B291" s="7">
        <v>600</v>
      </c>
      <c r="C291" s="11">
        <v>900</v>
      </c>
      <c r="D291" s="9">
        <f t="shared" si="4"/>
        <v>50</v>
      </c>
    </row>
    <row r="292" spans="1:4" ht="14.25">
      <c r="A292" s="12" t="s">
        <v>189</v>
      </c>
      <c r="B292" s="7"/>
      <c r="C292" s="11"/>
      <c r="D292" s="9" t="e">
        <f t="shared" si="4"/>
        <v>#DIV/0!</v>
      </c>
    </row>
    <row r="293" spans="1:4" ht="14.25">
      <c r="A293" s="12" t="s">
        <v>191</v>
      </c>
      <c r="B293" s="7"/>
      <c r="C293" s="11"/>
      <c r="D293" s="9" t="e">
        <f t="shared" si="4"/>
        <v>#DIV/0!</v>
      </c>
    </row>
    <row r="294" spans="1:4" ht="14.25">
      <c r="A294" s="12" t="s">
        <v>193</v>
      </c>
      <c r="B294" s="7">
        <v>17</v>
      </c>
      <c r="C294" s="11">
        <v>94</v>
      </c>
      <c r="D294" s="9">
        <f t="shared" si="4"/>
        <v>452.94117647058823</v>
      </c>
    </row>
    <row r="295" spans="1:4" ht="14.25">
      <c r="A295" s="10" t="s">
        <v>195</v>
      </c>
      <c r="B295" s="7">
        <v>1631</v>
      </c>
      <c r="C295" s="11">
        <v>1773</v>
      </c>
      <c r="D295" s="9">
        <f t="shared" si="4"/>
        <v>8.706315144083376</v>
      </c>
    </row>
    <row r="296" spans="1:4" ht="14.25">
      <c r="A296" s="10" t="s">
        <v>196</v>
      </c>
      <c r="B296" s="7"/>
      <c r="C296" s="11">
        <v>2000</v>
      </c>
      <c r="D296" s="9" t="e">
        <f t="shared" si="4"/>
        <v>#DIV/0!</v>
      </c>
    </row>
    <row r="297" spans="1:4" ht="14.25">
      <c r="A297" s="10" t="s">
        <v>198</v>
      </c>
      <c r="B297" s="7">
        <v>20</v>
      </c>
      <c r="C297" s="11">
        <v>50</v>
      </c>
      <c r="D297" s="9">
        <f t="shared" si="4"/>
        <v>150</v>
      </c>
    </row>
    <row r="298" spans="1:4" ht="14.25">
      <c r="A298" s="7" t="s">
        <v>200</v>
      </c>
      <c r="B298" s="7"/>
      <c r="C298" s="11"/>
      <c r="D298" s="9" t="e">
        <f t="shared" si="4"/>
        <v>#DIV/0!</v>
      </c>
    </row>
    <row r="299" spans="1:4" ht="14.25">
      <c r="A299" s="12" t="s">
        <v>201</v>
      </c>
      <c r="B299" s="7">
        <v>170</v>
      </c>
      <c r="C299" s="11">
        <v>180</v>
      </c>
      <c r="D299" s="9">
        <f t="shared" si="4"/>
        <v>5.882352941176472</v>
      </c>
    </row>
    <row r="300" spans="1:4" ht="14.25">
      <c r="A300" s="12" t="s">
        <v>202</v>
      </c>
      <c r="B300" s="7">
        <v>916</v>
      </c>
      <c r="C300" s="11">
        <v>461</v>
      </c>
      <c r="D300" s="9">
        <f t="shared" si="4"/>
        <v>-49.67248908296943</v>
      </c>
    </row>
    <row r="301" spans="1:4" ht="14.25">
      <c r="A301" s="12" t="s">
        <v>166</v>
      </c>
      <c r="B301" s="7">
        <v>10</v>
      </c>
      <c r="C301" s="11">
        <v>10</v>
      </c>
      <c r="D301" s="9">
        <f t="shared" si="4"/>
        <v>0</v>
      </c>
    </row>
    <row r="302" spans="1:4" ht="14.25">
      <c r="A302" s="10" t="s">
        <v>48</v>
      </c>
      <c r="B302" s="7"/>
      <c r="C302" s="11"/>
      <c r="D302" s="9" t="e">
        <f t="shared" si="4"/>
        <v>#DIV/0!</v>
      </c>
    </row>
    <row r="303" spans="1:4" ht="14.25">
      <c r="A303" s="10" t="s">
        <v>15</v>
      </c>
      <c r="B303" s="7"/>
      <c r="C303" s="11"/>
      <c r="D303" s="9" t="e">
        <f t="shared" si="4"/>
        <v>#DIV/0!</v>
      </c>
    </row>
    <row r="304" spans="1:4" ht="14.25">
      <c r="A304" s="10" t="s">
        <v>170</v>
      </c>
      <c r="B304" s="7">
        <v>2059</v>
      </c>
      <c r="C304" s="11">
        <v>4488</v>
      </c>
      <c r="D304" s="9">
        <f t="shared" si="4"/>
        <v>117.96988829528897</v>
      </c>
    </row>
    <row r="305" spans="1:4" ht="14.25">
      <c r="A305" s="12" t="s">
        <v>172</v>
      </c>
      <c r="B305" s="7">
        <f>SUM(B306:B311)</f>
        <v>0</v>
      </c>
      <c r="C305" s="7">
        <f>SUM(C306:C311)</f>
        <v>0</v>
      </c>
      <c r="D305" s="9" t="e">
        <f t="shared" si="4"/>
        <v>#DIV/0!</v>
      </c>
    </row>
    <row r="306" spans="1:4" ht="14.25">
      <c r="A306" s="12" t="s">
        <v>8</v>
      </c>
      <c r="B306" s="7"/>
      <c r="C306" s="7"/>
      <c r="D306" s="9" t="e">
        <f t="shared" si="4"/>
        <v>#DIV/0!</v>
      </c>
    </row>
    <row r="307" spans="1:4" ht="14.25">
      <c r="A307" s="12" t="s">
        <v>10</v>
      </c>
      <c r="B307" s="7"/>
      <c r="C307" s="7"/>
      <c r="D307" s="9" t="e">
        <f t="shared" si="4"/>
        <v>#DIV/0!</v>
      </c>
    </row>
    <row r="308" spans="1:4" ht="14.25">
      <c r="A308" s="10" t="s">
        <v>12</v>
      </c>
      <c r="B308" s="7"/>
      <c r="C308" s="7"/>
      <c r="D308" s="9" t="e">
        <f t="shared" si="4"/>
        <v>#DIV/0!</v>
      </c>
    </row>
    <row r="309" spans="1:4" ht="14.25">
      <c r="A309" s="10" t="s">
        <v>177</v>
      </c>
      <c r="B309" s="7"/>
      <c r="C309" s="7"/>
      <c r="D309" s="9" t="e">
        <f t="shared" si="4"/>
        <v>#DIV/0!</v>
      </c>
    </row>
    <row r="310" spans="1:4" ht="14.25">
      <c r="A310" s="10" t="s">
        <v>15</v>
      </c>
      <c r="B310" s="7"/>
      <c r="C310" s="7"/>
      <c r="D310" s="9" t="e">
        <f t="shared" si="4"/>
        <v>#DIV/0!</v>
      </c>
    </row>
    <row r="311" spans="1:4" ht="14.25">
      <c r="A311" s="7" t="s">
        <v>179</v>
      </c>
      <c r="B311" s="7"/>
      <c r="C311" s="7"/>
      <c r="D311" s="9" t="e">
        <f t="shared" si="4"/>
        <v>#DIV/0!</v>
      </c>
    </row>
    <row r="312" spans="1:4" ht="14.25">
      <c r="A312" s="12" t="s">
        <v>180</v>
      </c>
      <c r="B312" s="7">
        <f>SUM(B313:B323)</f>
        <v>4015</v>
      </c>
      <c r="C312" s="7">
        <f>SUM(C313:C323)</f>
        <v>4064</v>
      </c>
      <c r="D312" s="9">
        <f t="shared" si="4"/>
        <v>1.2204234122042301</v>
      </c>
    </row>
    <row r="313" spans="1:4" ht="14.25">
      <c r="A313" s="12" t="s">
        <v>8</v>
      </c>
      <c r="B313" s="7">
        <v>1297</v>
      </c>
      <c r="C313" s="7">
        <v>1302</v>
      </c>
      <c r="D313" s="9">
        <f t="shared" si="4"/>
        <v>0.38550501156515704</v>
      </c>
    </row>
    <row r="314" spans="1:4" ht="14.25">
      <c r="A314" s="12" t="s">
        <v>10</v>
      </c>
      <c r="B314" s="7">
        <v>2153</v>
      </c>
      <c r="C314" s="7">
        <v>2073</v>
      </c>
      <c r="D314" s="9">
        <f t="shared" si="4"/>
        <v>-3.7157454714352056</v>
      </c>
    </row>
    <row r="315" spans="1:4" ht="14.25">
      <c r="A315" s="10" t="s">
        <v>12</v>
      </c>
      <c r="B315" s="7"/>
      <c r="C315" s="7"/>
      <c r="D315" s="9" t="e">
        <f t="shared" si="4"/>
        <v>#DIV/0!</v>
      </c>
    </row>
    <row r="316" spans="1:4" ht="14.25">
      <c r="A316" s="10" t="s">
        <v>184</v>
      </c>
      <c r="B316" s="7">
        <v>27</v>
      </c>
      <c r="C316" s="7">
        <v>27</v>
      </c>
      <c r="D316" s="9">
        <f t="shared" si="4"/>
        <v>0</v>
      </c>
    </row>
    <row r="317" spans="1:4" ht="14.25">
      <c r="A317" s="10" t="s">
        <v>186</v>
      </c>
      <c r="B317" s="7"/>
      <c r="C317" s="7"/>
      <c r="D317" s="9" t="e">
        <f t="shared" si="4"/>
        <v>#DIV/0!</v>
      </c>
    </row>
    <row r="318" spans="1:4" ht="14.25">
      <c r="A318" s="12" t="s">
        <v>188</v>
      </c>
      <c r="B318" s="7">
        <v>20</v>
      </c>
      <c r="C318" s="7"/>
      <c r="D318" s="9">
        <f t="shared" si="4"/>
        <v>-100</v>
      </c>
    </row>
    <row r="319" spans="1:4" ht="14.25">
      <c r="A319" s="12" t="s">
        <v>190</v>
      </c>
      <c r="B319" s="7"/>
      <c r="C319" s="7"/>
      <c r="D319" s="9" t="e">
        <f t="shared" si="4"/>
        <v>#DIV/0!</v>
      </c>
    </row>
    <row r="320" spans="1:4" ht="14.25">
      <c r="A320" s="12" t="s">
        <v>192</v>
      </c>
      <c r="B320" s="7"/>
      <c r="C320" s="7"/>
      <c r="D320" s="9" t="e">
        <f t="shared" si="4"/>
        <v>#DIV/0!</v>
      </c>
    </row>
    <row r="321" spans="1:4" ht="14.25">
      <c r="A321" s="10" t="s">
        <v>194</v>
      </c>
      <c r="B321" s="7"/>
      <c r="C321" s="7"/>
      <c r="D321" s="9" t="e">
        <f t="shared" si="4"/>
        <v>#DIV/0!</v>
      </c>
    </row>
    <row r="322" spans="1:4" ht="14.25">
      <c r="A322" s="10" t="s">
        <v>15</v>
      </c>
      <c r="B322" s="7"/>
      <c r="C322" s="7">
        <v>56</v>
      </c>
      <c r="D322" s="9" t="e">
        <f t="shared" si="4"/>
        <v>#DIV/0!</v>
      </c>
    </row>
    <row r="323" spans="1:4" ht="14.25">
      <c r="A323" s="10" t="s">
        <v>197</v>
      </c>
      <c r="B323" s="7">
        <v>518</v>
      </c>
      <c r="C323" s="7">
        <v>606</v>
      </c>
      <c r="D323" s="9">
        <f t="shared" si="4"/>
        <v>16.988416988417</v>
      </c>
    </row>
    <row r="324" spans="1:4" ht="14.25">
      <c r="A324" s="7" t="s">
        <v>199</v>
      </c>
      <c r="B324" s="7">
        <f>SUM(B325:B332)</f>
        <v>4975</v>
      </c>
      <c r="C324" s="7">
        <f>SUM(C325:C332)</f>
        <v>5657</v>
      </c>
      <c r="D324" s="9">
        <f t="shared" si="4"/>
        <v>13.708542713567828</v>
      </c>
    </row>
    <row r="325" spans="1:4" ht="14.25">
      <c r="A325" s="12" t="s">
        <v>8</v>
      </c>
      <c r="B325" s="7">
        <v>1568</v>
      </c>
      <c r="C325" s="7">
        <v>1506</v>
      </c>
      <c r="D325" s="9">
        <f aca="true" t="shared" si="5" ref="D325:D388">(C325/B325-1)*100</f>
        <v>-3.9540816326530615</v>
      </c>
    </row>
    <row r="326" spans="1:4" ht="14.25">
      <c r="A326" s="12" t="s">
        <v>10</v>
      </c>
      <c r="B326" s="7">
        <v>900</v>
      </c>
      <c r="C326" s="7">
        <v>900</v>
      </c>
      <c r="D326" s="9">
        <f t="shared" si="5"/>
        <v>0</v>
      </c>
    </row>
    <row r="327" spans="1:4" ht="14.25">
      <c r="A327" s="12" t="s">
        <v>12</v>
      </c>
      <c r="B327" s="7"/>
      <c r="C327" s="7"/>
      <c r="D327" s="9" t="e">
        <f t="shared" si="5"/>
        <v>#DIV/0!</v>
      </c>
    </row>
    <row r="328" spans="1:4" ht="14.25">
      <c r="A328" s="10" t="s">
        <v>203</v>
      </c>
      <c r="B328" s="7">
        <v>1250</v>
      </c>
      <c r="C328" s="7">
        <v>2010</v>
      </c>
      <c r="D328" s="9">
        <f t="shared" si="5"/>
        <v>60.80000000000001</v>
      </c>
    </row>
    <row r="329" spans="1:4" ht="14.25">
      <c r="A329" s="10" t="s">
        <v>204</v>
      </c>
      <c r="B329" s="7">
        <v>190</v>
      </c>
      <c r="C329" s="7">
        <v>150</v>
      </c>
      <c r="D329" s="9">
        <f t="shared" si="5"/>
        <v>-21.052631578947366</v>
      </c>
    </row>
    <row r="330" spans="1:4" ht="14.25">
      <c r="A330" s="10" t="s">
        <v>205</v>
      </c>
      <c r="B330" s="7">
        <v>318</v>
      </c>
      <c r="C330" s="7">
        <v>30</v>
      </c>
      <c r="D330" s="9">
        <f t="shared" si="5"/>
        <v>-90.56603773584906</v>
      </c>
    </row>
    <row r="331" spans="1:4" ht="14.25">
      <c r="A331" s="12" t="s">
        <v>15</v>
      </c>
      <c r="B331" s="7"/>
      <c r="C331" s="7">
        <v>113</v>
      </c>
      <c r="D331" s="9" t="e">
        <f t="shared" si="5"/>
        <v>#DIV/0!</v>
      </c>
    </row>
    <row r="332" spans="1:4" ht="14.25">
      <c r="A332" s="12" t="s">
        <v>207</v>
      </c>
      <c r="B332" s="7">
        <v>749</v>
      </c>
      <c r="C332" s="7">
        <v>948</v>
      </c>
      <c r="D332" s="9">
        <f t="shared" si="5"/>
        <v>26.568758344459287</v>
      </c>
    </row>
    <row r="333" spans="1:4" ht="14.25">
      <c r="A333" s="12" t="s">
        <v>209</v>
      </c>
      <c r="B333" s="7">
        <f>SUM(B334:B344)</f>
        <v>897</v>
      </c>
      <c r="C333" s="7">
        <f>SUM(C334:C344)</f>
        <v>1370</v>
      </c>
      <c r="D333" s="9">
        <f t="shared" si="5"/>
        <v>52.73132664437013</v>
      </c>
    </row>
    <row r="334" spans="1:4" ht="14.25">
      <c r="A334" s="10" t="s">
        <v>8</v>
      </c>
      <c r="B334" s="7">
        <v>547</v>
      </c>
      <c r="C334" s="7">
        <v>587</v>
      </c>
      <c r="D334" s="9">
        <f t="shared" si="5"/>
        <v>7.312614259597816</v>
      </c>
    </row>
    <row r="335" spans="1:4" ht="14.25">
      <c r="A335" s="10" t="s">
        <v>10</v>
      </c>
      <c r="B335" s="7"/>
      <c r="C335" s="7"/>
      <c r="D335" s="9" t="e">
        <f t="shared" si="5"/>
        <v>#DIV/0!</v>
      </c>
    </row>
    <row r="336" spans="1:4" ht="14.25">
      <c r="A336" s="10" t="s">
        <v>12</v>
      </c>
      <c r="B336" s="7"/>
      <c r="C336" s="7"/>
      <c r="D336" s="9" t="e">
        <f t="shared" si="5"/>
        <v>#DIV/0!</v>
      </c>
    </row>
    <row r="337" spans="1:4" ht="14.25">
      <c r="A337" s="7" t="s">
        <v>213</v>
      </c>
      <c r="B337" s="7">
        <v>57</v>
      </c>
      <c r="C337" s="7">
        <v>76</v>
      </c>
      <c r="D337" s="9">
        <f t="shared" si="5"/>
        <v>33.33333333333333</v>
      </c>
    </row>
    <row r="338" spans="1:4" ht="14.25">
      <c r="A338" s="12" t="s">
        <v>214</v>
      </c>
      <c r="B338" s="7">
        <v>52</v>
      </c>
      <c r="C338" s="7">
        <v>40</v>
      </c>
      <c r="D338" s="9">
        <f t="shared" si="5"/>
        <v>-23.076923076923073</v>
      </c>
    </row>
    <row r="339" spans="1:4" ht="14.25">
      <c r="A339" s="12" t="s">
        <v>215</v>
      </c>
      <c r="B339" s="7">
        <v>4</v>
      </c>
      <c r="C339" s="7">
        <v>4</v>
      </c>
      <c r="D339" s="9">
        <f t="shared" si="5"/>
        <v>0</v>
      </c>
    </row>
    <row r="340" spans="1:4" ht="14.25">
      <c r="A340" s="12" t="s">
        <v>216</v>
      </c>
      <c r="B340" s="7">
        <v>40</v>
      </c>
      <c r="C340" s="11">
        <v>40</v>
      </c>
      <c r="D340" s="9">
        <f t="shared" si="5"/>
        <v>0</v>
      </c>
    </row>
    <row r="341" spans="1:4" ht="14.25">
      <c r="A341" s="10" t="s">
        <v>218</v>
      </c>
      <c r="B341" s="7"/>
      <c r="C341" s="11"/>
      <c r="D341" s="9" t="e">
        <f t="shared" si="5"/>
        <v>#DIV/0!</v>
      </c>
    </row>
    <row r="342" spans="1:4" ht="14.25">
      <c r="A342" s="10" t="s">
        <v>220</v>
      </c>
      <c r="B342" s="7"/>
      <c r="C342" s="11">
        <v>345</v>
      </c>
      <c r="D342" s="9" t="e">
        <f t="shared" si="5"/>
        <v>#DIV/0!</v>
      </c>
    </row>
    <row r="343" spans="1:4" ht="14.25">
      <c r="A343" s="10" t="s">
        <v>15</v>
      </c>
      <c r="B343" s="7"/>
      <c r="C343" s="11"/>
      <c r="D343" s="9" t="e">
        <f t="shared" si="5"/>
        <v>#DIV/0!</v>
      </c>
    </row>
    <row r="344" spans="1:4" ht="14.25">
      <c r="A344" s="12" t="s">
        <v>222</v>
      </c>
      <c r="B344" s="7">
        <v>197</v>
      </c>
      <c r="C344" s="11">
        <v>278</v>
      </c>
      <c r="D344" s="9">
        <f t="shared" si="5"/>
        <v>41.11675126903553</v>
      </c>
    </row>
    <row r="345" spans="1:4" ht="14.25">
      <c r="A345" s="12" t="s">
        <v>224</v>
      </c>
      <c r="B345" s="7">
        <f>SUM(B346:B353)</f>
        <v>2122</v>
      </c>
      <c r="C345" s="7">
        <f>SUM(C346:C353)</f>
        <v>2367</v>
      </c>
      <c r="D345" s="9">
        <f t="shared" si="5"/>
        <v>11.545711592836948</v>
      </c>
    </row>
    <row r="346" spans="1:4" ht="14.25">
      <c r="A346" s="12" t="s">
        <v>8</v>
      </c>
      <c r="B346" s="7">
        <v>1741</v>
      </c>
      <c r="C346" s="11">
        <v>1741</v>
      </c>
      <c r="D346" s="9">
        <f t="shared" si="5"/>
        <v>0</v>
      </c>
    </row>
    <row r="347" spans="1:4" ht="14.25">
      <c r="A347" s="10" t="s">
        <v>10</v>
      </c>
      <c r="B347" s="7">
        <v>253</v>
      </c>
      <c r="C347" s="11">
        <v>189</v>
      </c>
      <c r="D347" s="9">
        <f t="shared" si="5"/>
        <v>-25.296442687747035</v>
      </c>
    </row>
    <row r="348" spans="1:4" ht="14.25">
      <c r="A348" s="10" t="s">
        <v>12</v>
      </c>
      <c r="B348" s="7"/>
      <c r="C348" s="11"/>
      <c r="D348" s="9" t="e">
        <f t="shared" si="5"/>
        <v>#DIV/0!</v>
      </c>
    </row>
    <row r="349" spans="1:4" ht="14.25">
      <c r="A349" s="10" t="s">
        <v>227</v>
      </c>
      <c r="B349" s="7"/>
      <c r="C349" s="11">
        <v>318</v>
      </c>
      <c r="D349" s="9" t="e">
        <f t="shared" si="5"/>
        <v>#DIV/0!</v>
      </c>
    </row>
    <row r="350" spans="1:4" ht="14.25">
      <c r="A350" s="7" t="s">
        <v>229</v>
      </c>
      <c r="B350" s="7">
        <v>77</v>
      </c>
      <c r="C350" s="11">
        <v>71</v>
      </c>
      <c r="D350" s="9">
        <f t="shared" si="5"/>
        <v>-7.792207792207795</v>
      </c>
    </row>
    <row r="351" spans="1:4" ht="14.25">
      <c r="A351" s="12" t="s">
        <v>230</v>
      </c>
      <c r="B351" s="7">
        <v>51</v>
      </c>
      <c r="C351" s="11">
        <v>48</v>
      </c>
      <c r="D351" s="9">
        <f t="shared" si="5"/>
        <v>-5.882352941176472</v>
      </c>
    </row>
    <row r="352" spans="1:4" ht="14.25">
      <c r="A352" s="12" t="s">
        <v>15</v>
      </c>
      <c r="B352" s="7"/>
      <c r="C352" s="11"/>
      <c r="D352" s="9" t="e">
        <f t="shared" si="5"/>
        <v>#DIV/0!</v>
      </c>
    </row>
    <row r="353" spans="1:4" ht="14.25">
      <c r="A353" s="12" t="s">
        <v>233</v>
      </c>
      <c r="B353" s="7"/>
      <c r="C353" s="11"/>
      <c r="D353" s="9" t="e">
        <f t="shared" si="5"/>
        <v>#DIV/0!</v>
      </c>
    </row>
    <row r="354" spans="1:4" ht="14.25">
      <c r="A354" s="10" t="s">
        <v>1156</v>
      </c>
      <c r="B354" s="7">
        <f>SUM(B355:B362)</f>
        <v>1229</v>
      </c>
      <c r="C354" s="7">
        <f>SUM(C355:C362)</f>
        <v>1509</v>
      </c>
      <c r="D354" s="9">
        <f t="shared" si="5"/>
        <v>22.78275020341742</v>
      </c>
    </row>
    <row r="355" spans="1:4" ht="14.25">
      <c r="A355" s="10" t="s">
        <v>8</v>
      </c>
      <c r="B355" s="7">
        <v>1143</v>
      </c>
      <c r="C355" s="11">
        <v>1210</v>
      </c>
      <c r="D355" s="9">
        <f t="shared" si="5"/>
        <v>5.861767279090113</v>
      </c>
    </row>
    <row r="356" spans="1:4" ht="14.25">
      <c r="A356" s="10" t="s">
        <v>10</v>
      </c>
      <c r="B356" s="7">
        <v>10</v>
      </c>
      <c r="C356" s="11">
        <v>30</v>
      </c>
      <c r="D356" s="9">
        <f t="shared" si="5"/>
        <v>200</v>
      </c>
    </row>
    <row r="357" spans="1:4" ht="14.25">
      <c r="A357" s="12" t="s">
        <v>12</v>
      </c>
      <c r="B357" s="7"/>
      <c r="C357" s="11"/>
      <c r="D357" s="9" t="e">
        <f t="shared" si="5"/>
        <v>#DIV/0!</v>
      </c>
    </row>
    <row r="358" spans="1:4" ht="14.25">
      <c r="A358" s="12" t="s">
        <v>1152</v>
      </c>
      <c r="B358" s="7"/>
      <c r="C358" s="11">
        <v>215</v>
      </c>
      <c r="D358" s="9" t="e">
        <f t="shared" si="5"/>
        <v>#DIV/0!</v>
      </c>
    </row>
    <row r="359" spans="1:4" ht="14.25">
      <c r="A359" s="12" t="s">
        <v>1153</v>
      </c>
      <c r="B359" s="7">
        <v>49</v>
      </c>
      <c r="C359" s="11">
        <v>36</v>
      </c>
      <c r="D359" s="9">
        <f t="shared" si="5"/>
        <v>-26.530612244897956</v>
      </c>
    </row>
    <row r="360" spans="1:4" ht="14.25">
      <c r="A360" s="10" t="s">
        <v>210</v>
      </c>
      <c r="B360" s="7">
        <v>27</v>
      </c>
      <c r="C360" s="11">
        <v>18</v>
      </c>
      <c r="D360" s="9">
        <f t="shared" si="5"/>
        <v>-33.333333333333336</v>
      </c>
    </row>
    <row r="361" spans="1:4" ht="14.25">
      <c r="A361" s="10" t="s">
        <v>15</v>
      </c>
      <c r="B361" s="7"/>
      <c r="C361" s="11"/>
      <c r="D361" s="9" t="e">
        <f t="shared" si="5"/>
        <v>#DIV/0!</v>
      </c>
    </row>
    <row r="362" spans="1:4" ht="14.25">
      <c r="A362" s="10" t="s">
        <v>1154</v>
      </c>
      <c r="B362" s="7"/>
      <c r="C362" s="11"/>
      <c r="D362" s="9" t="e">
        <f t="shared" si="5"/>
        <v>#DIV/0!</v>
      </c>
    </row>
    <row r="363" spans="1:4" ht="14.25">
      <c r="A363" s="7" t="s">
        <v>212</v>
      </c>
      <c r="B363" s="7">
        <f>SUM(B364:B370)</f>
        <v>99</v>
      </c>
      <c r="C363" s="7">
        <f>SUM(C364:C370)</f>
        <v>100</v>
      </c>
      <c r="D363" s="9">
        <f t="shared" si="5"/>
        <v>1.0101010101010166</v>
      </c>
    </row>
    <row r="364" spans="1:4" ht="14.25">
      <c r="A364" s="12" t="s">
        <v>8</v>
      </c>
      <c r="B364" s="7">
        <v>53</v>
      </c>
      <c r="C364" s="11">
        <v>64</v>
      </c>
      <c r="D364" s="9">
        <f t="shared" si="5"/>
        <v>20.75471698113207</v>
      </c>
    </row>
    <row r="365" spans="1:4" ht="14.25">
      <c r="A365" s="12" t="s">
        <v>10</v>
      </c>
      <c r="B365" s="7"/>
      <c r="C365" s="7"/>
      <c r="D365" s="9" t="e">
        <f t="shared" si="5"/>
        <v>#DIV/0!</v>
      </c>
    </row>
    <row r="366" spans="1:4" ht="14.25">
      <c r="A366" s="12" t="s">
        <v>12</v>
      </c>
      <c r="B366" s="7"/>
      <c r="C366" s="7"/>
      <c r="D366" s="9" t="e">
        <f t="shared" si="5"/>
        <v>#DIV/0!</v>
      </c>
    </row>
    <row r="367" spans="1:4" ht="14.25">
      <c r="A367" s="10" t="s">
        <v>217</v>
      </c>
      <c r="B367" s="7">
        <v>46</v>
      </c>
      <c r="C367" s="7">
        <v>36</v>
      </c>
      <c r="D367" s="9">
        <f t="shared" si="5"/>
        <v>-21.739130434782606</v>
      </c>
    </row>
    <row r="368" spans="1:4" ht="14.25">
      <c r="A368" s="10" t="s">
        <v>219</v>
      </c>
      <c r="B368" s="7"/>
      <c r="C368" s="7"/>
      <c r="D368" s="9" t="e">
        <f t="shared" si="5"/>
        <v>#DIV/0!</v>
      </c>
    </row>
    <row r="369" spans="1:4" ht="14.25">
      <c r="A369" s="10" t="s">
        <v>15</v>
      </c>
      <c r="B369" s="7"/>
      <c r="C369" s="7"/>
      <c r="D369" s="9" t="e">
        <f t="shared" si="5"/>
        <v>#DIV/0!</v>
      </c>
    </row>
    <row r="370" spans="1:4" ht="14.25">
      <c r="A370" s="12" t="s">
        <v>221</v>
      </c>
      <c r="B370" s="7"/>
      <c r="C370" s="7"/>
      <c r="D370" s="9" t="e">
        <f t="shared" si="5"/>
        <v>#DIV/0!</v>
      </c>
    </row>
    <row r="371" spans="1:4" ht="14.25">
      <c r="A371" s="12" t="s">
        <v>223</v>
      </c>
      <c r="B371" s="7">
        <f>SUM(B372:B378)</f>
        <v>0</v>
      </c>
      <c r="C371" s="7">
        <f>SUM(C372:C378)</f>
        <v>0</v>
      </c>
      <c r="D371" s="9" t="e">
        <f t="shared" si="5"/>
        <v>#DIV/0!</v>
      </c>
    </row>
    <row r="372" spans="1:4" ht="14.25">
      <c r="A372" s="12" t="s">
        <v>8</v>
      </c>
      <c r="B372" s="7"/>
      <c r="C372" s="7"/>
      <c r="D372" s="9" t="e">
        <f t="shared" si="5"/>
        <v>#DIV/0!</v>
      </c>
    </row>
    <row r="373" spans="1:4" ht="14.25">
      <c r="A373" s="10" t="s">
        <v>10</v>
      </c>
      <c r="B373" s="7"/>
      <c r="C373" s="7"/>
      <c r="D373" s="9" t="e">
        <f t="shared" si="5"/>
        <v>#DIV/0!</v>
      </c>
    </row>
    <row r="374" spans="1:4" ht="14.25">
      <c r="A374" s="10" t="s">
        <v>225</v>
      </c>
      <c r="B374" s="7"/>
      <c r="C374" s="7"/>
      <c r="D374" s="9" t="e">
        <f t="shared" si="5"/>
        <v>#DIV/0!</v>
      </c>
    </row>
    <row r="375" spans="1:4" ht="14.25">
      <c r="A375" s="10" t="s">
        <v>226</v>
      </c>
      <c r="B375" s="7"/>
      <c r="C375" s="7"/>
      <c r="D375" s="9" t="e">
        <f t="shared" si="5"/>
        <v>#DIV/0!</v>
      </c>
    </row>
    <row r="376" spans="1:4" ht="14.25">
      <c r="A376" s="7" t="s">
        <v>228</v>
      </c>
      <c r="B376" s="7"/>
      <c r="C376" s="7"/>
      <c r="D376" s="9" t="e">
        <f t="shared" si="5"/>
        <v>#DIV/0!</v>
      </c>
    </row>
    <row r="377" spans="1:4" ht="14.25">
      <c r="A377" s="12" t="s">
        <v>201</v>
      </c>
      <c r="B377" s="7"/>
      <c r="C377" s="7"/>
      <c r="D377" s="9" t="e">
        <f t="shared" si="5"/>
        <v>#DIV/0!</v>
      </c>
    </row>
    <row r="378" spans="1:4" ht="14.25">
      <c r="A378" s="12" t="s">
        <v>231</v>
      </c>
      <c r="B378" s="7"/>
      <c r="C378" s="7"/>
      <c r="D378" s="9" t="e">
        <f t="shared" si="5"/>
        <v>#DIV/0!</v>
      </c>
    </row>
    <row r="379" spans="1:4" ht="14.25">
      <c r="A379" s="10" t="s">
        <v>232</v>
      </c>
      <c r="B379" s="7">
        <v>0</v>
      </c>
      <c r="C379" s="7">
        <v>0</v>
      </c>
      <c r="D379" s="9" t="e">
        <f t="shared" si="5"/>
        <v>#DIV/0!</v>
      </c>
    </row>
    <row r="380" spans="1:4" ht="14.25">
      <c r="A380" s="7" t="s">
        <v>1155</v>
      </c>
      <c r="B380" s="7">
        <f>B381+B386+B395+B402+B408+B412+B416+B420+B426+B433</f>
        <v>71611</v>
      </c>
      <c r="C380" s="7">
        <f>C381+C386+C395+C402+C408+C412+C416+C420+C426+C433</f>
        <v>94150</v>
      </c>
      <c r="D380" s="9">
        <f t="shared" si="5"/>
        <v>31.474214855259675</v>
      </c>
    </row>
    <row r="381" spans="1:4" ht="14.25">
      <c r="A381" s="10" t="s">
        <v>236</v>
      </c>
      <c r="B381" s="7">
        <f>SUM(B382:B385)</f>
        <v>673</v>
      </c>
      <c r="C381" s="7">
        <f>SUM(C382:C385)</f>
        <v>723</v>
      </c>
      <c r="D381" s="9">
        <f t="shared" si="5"/>
        <v>7.42942050520059</v>
      </c>
    </row>
    <row r="382" spans="1:4" ht="14.25">
      <c r="A382" s="12" t="s">
        <v>8</v>
      </c>
      <c r="B382" s="7">
        <v>303</v>
      </c>
      <c r="C382" s="7">
        <v>317</v>
      </c>
      <c r="D382" s="9">
        <f t="shared" si="5"/>
        <v>4.62046204620461</v>
      </c>
    </row>
    <row r="383" spans="1:4" ht="14.25">
      <c r="A383" s="12" t="s">
        <v>10</v>
      </c>
      <c r="B383" s="7">
        <v>270</v>
      </c>
      <c r="C383" s="7">
        <v>266</v>
      </c>
      <c r="D383" s="9">
        <f t="shared" si="5"/>
        <v>-1.4814814814814836</v>
      </c>
    </row>
    <row r="384" spans="1:4" ht="14.25">
      <c r="A384" s="12" t="s">
        <v>12</v>
      </c>
      <c r="B384" s="7"/>
      <c r="C384" s="7"/>
      <c r="D384" s="9" t="e">
        <f t="shared" si="5"/>
        <v>#DIV/0!</v>
      </c>
    </row>
    <row r="385" spans="1:4" ht="14.25">
      <c r="A385" s="10" t="s">
        <v>240</v>
      </c>
      <c r="B385" s="7">
        <v>100</v>
      </c>
      <c r="C385" s="7">
        <v>140</v>
      </c>
      <c r="D385" s="9">
        <f t="shared" si="5"/>
        <v>39.99999999999999</v>
      </c>
    </row>
    <row r="386" spans="1:4" ht="14.25">
      <c r="A386" s="12" t="s">
        <v>242</v>
      </c>
      <c r="B386" s="7">
        <f>SUM(B387:B394)</f>
        <v>48073</v>
      </c>
      <c r="C386" s="7">
        <f>SUM(C387:C394)</f>
        <v>51095</v>
      </c>
      <c r="D386" s="9">
        <f t="shared" si="5"/>
        <v>6.286272959873518</v>
      </c>
    </row>
    <row r="387" spans="1:4" ht="14.25">
      <c r="A387" s="12" t="s">
        <v>244</v>
      </c>
      <c r="B387" s="7">
        <v>2567</v>
      </c>
      <c r="C387" s="7">
        <v>2777</v>
      </c>
      <c r="D387" s="9">
        <f t="shared" si="5"/>
        <v>8.180755746007007</v>
      </c>
    </row>
    <row r="388" spans="1:4" ht="14.25">
      <c r="A388" s="12" t="s">
        <v>246</v>
      </c>
      <c r="B388" s="7"/>
      <c r="C388" s="7"/>
      <c r="D388" s="9" t="e">
        <f t="shared" si="5"/>
        <v>#DIV/0!</v>
      </c>
    </row>
    <row r="389" spans="1:4" ht="14.25">
      <c r="A389" s="10" t="s">
        <v>248</v>
      </c>
      <c r="B389" s="7">
        <v>12831</v>
      </c>
      <c r="C389" s="7">
        <v>17499</v>
      </c>
      <c r="D389" s="9">
        <f aca="true" t="shared" si="6" ref="D389:D452">(C389/B389-1)*100</f>
        <v>36.38064063595978</v>
      </c>
    </row>
    <row r="390" spans="1:4" ht="14.25">
      <c r="A390" s="10" t="s">
        <v>250</v>
      </c>
      <c r="B390" s="7">
        <v>10006</v>
      </c>
      <c r="C390" s="7">
        <v>13232</v>
      </c>
      <c r="D390" s="9">
        <f t="shared" si="6"/>
        <v>32.240655606636025</v>
      </c>
    </row>
    <row r="391" spans="1:4" ht="14.25">
      <c r="A391" s="10" t="s">
        <v>252</v>
      </c>
      <c r="B391" s="7">
        <v>22669</v>
      </c>
      <c r="C391" s="7">
        <v>17587</v>
      </c>
      <c r="D391" s="9">
        <f t="shared" si="6"/>
        <v>-22.41828047112797</v>
      </c>
    </row>
    <row r="392" spans="1:4" ht="14.25">
      <c r="A392" s="12" t="s">
        <v>254</v>
      </c>
      <c r="B392" s="7"/>
      <c r="C392" s="7"/>
      <c r="D392" s="9" t="e">
        <f t="shared" si="6"/>
        <v>#DIV/0!</v>
      </c>
    </row>
    <row r="393" spans="1:4" ht="14.25">
      <c r="A393" s="12" t="s">
        <v>1157</v>
      </c>
      <c r="B393" s="7"/>
      <c r="C393" s="7"/>
      <c r="D393" s="9" t="e">
        <f t="shared" si="6"/>
        <v>#DIV/0!</v>
      </c>
    </row>
    <row r="394" spans="1:4" ht="14.25">
      <c r="A394" s="12" t="s">
        <v>258</v>
      </c>
      <c r="B394" s="7"/>
      <c r="C394" s="7"/>
      <c r="D394" s="9" t="e">
        <f t="shared" si="6"/>
        <v>#DIV/0!</v>
      </c>
    </row>
    <row r="395" spans="1:4" ht="14.25">
      <c r="A395" s="12" t="s">
        <v>260</v>
      </c>
      <c r="B395" s="7">
        <f>SUM(B396:B401)</f>
        <v>7211</v>
      </c>
      <c r="C395" s="7">
        <f>SUM(C396:C401)</f>
        <v>13052</v>
      </c>
      <c r="D395" s="9">
        <f t="shared" si="6"/>
        <v>81.00124809319095</v>
      </c>
    </row>
    <row r="396" spans="1:4" ht="14.25">
      <c r="A396" s="12" t="s">
        <v>262</v>
      </c>
      <c r="B396" s="7"/>
      <c r="C396" s="11"/>
      <c r="D396" s="9" t="e">
        <f t="shared" si="6"/>
        <v>#DIV/0!</v>
      </c>
    </row>
    <row r="397" spans="1:4" ht="14.25">
      <c r="A397" s="12" t="s">
        <v>264</v>
      </c>
      <c r="B397" s="7">
        <v>3302</v>
      </c>
      <c r="C397" s="11">
        <v>3111</v>
      </c>
      <c r="D397" s="9">
        <f t="shared" si="6"/>
        <v>-5.784373107207752</v>
      </c>
    </row>
    <row r="398" spans="1:4" ht="14.25">
      <c r="A398" s="12" t="s">
        <v>266</v>
      </c>
      <c r="B398" s="7">
        <v>1052</v>
      </c>
      <c r="C398" s="11">
        <v>951</v>
      </c>
      <c r="D398" s="9">
        <f t="shared" si="6"/>
        <v>-9.600760456273761</v>
      </c>
    </row>
    <row r="399" spans="1:4" ht="14.25">
      <c r="A399" s="10" t="s">
        <v>268</v>
      </c>
      <c r="B399" s="7">
        <v>2531</v>
      </c>
      <c r="C399" s="11">
        <v>2848</v>
      </c>
      <c r="D399" s="9">
        <f t="shared" si="6"/>
        <v>12.524693796918207</v>
      </c>
    </row>
    <row r="400" spans="1:4" ht="14.25">
      <c r="A400" s="10" t="s">
        <v>270</v>
      </c>
      <c r="B400" s="7"/>
      <c r="C400" s="11">
        <v>5766</v>
      </c>
      <c r="D400" s="9" t="e">
        <f t="shared" si="6"/>
        <v>#DIV/0!</v>
      </c>
    </row>
    <row r="401" spans="1:4" ht="14.25">
      <c r="A401" s="10" t="s">
        <v>272</v>
      </c>
      <c r="B401" s="7">
        <v>326</v>
      </c>
      <c r="C401" s="11">
        <v>376</v>
      </c>
      <c r="D401" s="9">
        <f t="shared" si="6"/>
        <v>15.337423312883436</v>
      </c>
    </row>
    <row r="402" spans="1:4" ht="14.25">
      <c r="A402" s="7" t="s">
        <v>274</v>
      </c>
      <c r="B402" s="7">
        <f>SUM(B403:B407)</f>
        <v>337</v>
      </c>
      <c r="C402" s="7">
        <f>SUM(C403:C407)</f>
        <v>277</v>
      </c>
      <c r="D402" s="9">
        <f t="shared" si="6"/>
        <v>-17.80415430267063</v>
      </c>
    </row>
    <row r="403" spans="1:4" ht="14.25">
      <c r="A403" s="12" t="s">
        <v>276</v>
      </c>
      <c r="B403" s="7"/>
      <c r="C403" s="11"/>
      <c r="D403" s="9" t="e">
        <f t="shared" si="6"/>
        <v>#DIV/0!</v>
      </c>
    </row>
    <row r="404" spans="1:4" ht="14.25">
      <c r="A404" s="12" t="s">
        <v>278</v>
      </c>
      <c r="B404" s="7">
        <v>337</v>
      </c>
      <c r="C404" s="11">
        <v>277</v>
      </c>
      <c r="D404" s="9">
        <f t="shared" si="6"/>
        <v>-17.80415430267063</v>
      </c>
    </row>
    <row r="405" spans="1:4" ht="14.25">
      <c r="A405" s="12" t="s">
        <v>280</v>
      </c>
      <c r="B405" s="7"/>
      <c r="C405" s="11"/>
      <c r="D405" s="9" t="e">
        <f t="shared" si="6"/>
        <v>#DIV/0!</v>
      </c>
    </row>
    <row r="406" spans="1:4" ht="14.25">
      <c r="A406" s="10" t="s">
        <v>282</v>
      </c>
      <c r="B406" s="7"/>
      <c r="C406" s="11"/>
      <c r="D406" s="9" t="e">
        <f t="shared" si="6"/>
        <v>#DIV/0!</v>
      </c>
    </row>
    <row r="407" spans="1:4" ht="14.25">
      <c r="A407" s="10" t="s">
        <v>284</v>
      </c>
      <c r="B407" s="7"/>
      <c r="C407" s="11"/>
      <c r="D407" s="9" t="e">
        <f t="shared" si="6"/>
        <v>#DIV/0!</v>
      </c>
    </row>
    <row r="408" spans="1:4" ht="14.25">
      <c r="A408" s="10" t="s">
        <v>286</v>
      </c>
      <c r="B408" s="7">
        <f>SUM(B409:B411)</f>
        <v>140</v>
      </c>
      <c r="C408" s="7">
        <f>SUM(C409:C411)</f>
        <v>154</v>
      </c>
      <c r="D408" s="9">
        <f t="shared" si="6"/>
        <v>10.000000000000009</v>
      </c>
    </row>
    <row r="409" spans="1:4" ht="14.25">
      <c r="A409" s="12" t="s">
        <v>237</v>
      </c>
      <c r="B409" s="7"/>
      <c r="C409" s="7"/>
      <c r="D409" s="9" t="e">
        <f t="shared" si="6"/>
        <v>#DIV/0!</v>
      </c>
    </row>
    <row r="410" spans="1:4" ht="14.25">
      <c r="A410" s="12" t="s">
        <v>238</v>
      </c>
      <c r="B410" s="7"/>
      <c r="C410" s="7"/>
      <c r="D410" s="9" t="e">
        <f t="shared" si="6"/>
        <v>#DIV/0!</v>
      </c>
    </row>
    <row r="411" spans="1:4" ht="14.25">
      <c r="A411" s="12" t="s">
        <v>239</v>
      </c>
      <c r="B411" s="7">
        <v>140</v>
      </c>
      <c r="C411" s="11">
        <v>154</v>
      </c>
      <c r="D411" s="9">
        <f t="shared" si="6"/>
        <v>10.000000000000009</v>
      </c>
    </row>
    <row r="412" spans="1:4" ht="14.25">
      <c r="A412" s="10" t="s">
        <v>241</v>
      </c>
      <c r="B412" s="7">
        <f>SUM(B413:B415)</f>
        <v>0</v>
      </c>
      <c r="C412" s="7">
        <f>SUM(C413:C415)</f>
        <v>0</v>
      </c>
      <c r="D412" s="9" t="e">
        <f t="shared" si="6"/>
        <v>#DIV/0!</v>
      </c>
    </row>
    <row r="413" spans="1:4" ht="14.25">
      <c r="A413" s="10" t="s">
        <v>243</v>
      </c>
      <c r="B413" s="7"/>
      <c r="C413" s="7"/>
      <c r="D413" s="9" t="e">
        <f t="shared" si="6"/>
        <v>#DIV/0!</v>
      </c>
    </row>
    <row r="414" spans="1:4" ht="14.25">
      <c r="A414" s="10" t="s">
        <v>245</v>
      </c>
      <c r="B414" s="7"/>
      <c r="C414" s="7"/>
      <c r="D414" s="9" t="e">
        <f t="shared" si="6"/>
        <v>#DIV/0!</v>
      </c>
    </row>
    <row r="415" spans="1:4" ht="14.25">
      <c r="A415" s="7" t="s">
        <v>247</v>
      </c>
      <c r="B415" s="7"/>
      <c r="C415" s="7"/>
      <c r="D415" s="9" t="e">
        <f t="shared" si="6"/>
        <v>#DIV/0!</v>
      </c>
    </row>
    <row r="416" spans="1:4" ht="14.25">
      <c r="A416" s="12" t="s">
        <v>249</v>
      </c>
      <c r="B416" s="7">
        <f>SUM(B417:B419)</f>
        <v>437</v>
      </c>
      <c r="C416" s="7">
        <f>SUM(C417:C419)</f>
        <v>489</v>
      </c>
      <c r="D416" s="9">
        <f t="shared" si="6"/>
        <v>11.89931350114417</v>
      </c>
    </row>
    <row r="417" spans="1:4" ht="14.25">
      <c r="A417" s="12" t="s">
        <v>251</v>
      </c>
      <c r="B417" s="7">
        <v>437</v>
      </c>
      <c r="C417" s="11">
        <v>489</v>
      </c>
      <c r="D417" s="9">
        <f t="shared" si="6"/>
        <v>11.89931350114417</v>
      </c>
    </row>
    <row r="418" spans="1:4" ht="14.25">
      <c r="A418" s="12" t="s">
        <v>253</v>
      </c>
      <c r="B418" s="7"/>
      <c r="C418" s="7"/>
      <c r="D418" s="9" t="e">
        <f t="shared" si="6"/>
        <v>#DIV/0!</v>
      </c>
    </row>
    <row r="419" spans="1:4" ht="14.25">
      <c r="A419" s="10" t="s">
        <v>255</v>
      </c>
      <c r="B419" s="7"/>
      <c r="C419" s="7"/>
      <c r="D419" s="9" t="e">
        <f t="shared" si="6"/>
        <v>#DIV/0!</v>
      </c>
    </row>
    <row r="420" spans="1:4" ht="14.25">
      <c r="A420" s="10" t="s">
        <v>1158</v>
      </c>
      <c r="B420" s="7">
        <f>SUM(B421:B425)</f>
        <v>4092</v>
      </c>
      <c r="C420" s="7">
        <f>SUM(C421:C425)</f>
        <v>5844</v>
      </c>
      <c r="D420" s="9">
        <f t="shared" si="6"/>
        <v>42.815249266862175</v>
      </c>
    </row>
    <row r="421" spans="1:4" ht="14.25">
      <c r="A421" s="10" t="s">
        <v>259</v>
      </c>
      <c r="B421" s="7">
        <v>1288</v>
      </c>
      <c r="C421" s="7">
        <v>2966</v>
      </c>
      <c r="D421" s="9">
        <f t="shared" si="6"/>
        <v>130.27950310559007</v>
      </c>
    </row>
    <row r="422" spans="1:4" ht="14.25">
      <c r="A422" s="12" t="s">
        <v>261</v>
      </c>
      <c r="B422" s="7">
        <v>2764</v>
      </c>
      <c r="C422" s="7">
        <v>2838</v>
      </c>
      <c r="D422" s="9">
        <f t="shared" si="6"/>
        <v>2.677279305354552</v>
      </c>
    </row>
    <row r="423" spans="1:4" ht="14.25">
      <c r="A423" s="12" t="s">
        <v>1159</v>
      </c>
      <c r="B423" s="7"/>
      <c r="C423" s="7"/>
      <c r="D423" s="9" t="e">
        <f t="shared" si="6"/>
        <v>#DIV/0!</v>
      </c>
    </row>
    <row r="424" spans="1:4" ht="14.25">
      <c r="A424" s="12" t="s">
        <v>1160</v>
      </c>
      <c r="B424" s="7"/>
      <c r="C424" s="7"/>
      <c r="D424" s="9" t="e">
        <f t="shared" si="6"/>
        <v>#DIV/0!</v>
      </c>
    </row>
    <row r="425" spans="1:4" ht="14.25">
      <c r="A425" s="12" t="s">
        <v>1161</v>
      </c>
      <c r="B425" s="7">
        <v>40</v>
      </c>
      <c r="C425" s="7">
        <v>40</v>
      </c>
      <c r="D425" s="9">
        <f t="shared" si="6"/>
        <v>0</v>
      </c>
    </row>
    <row r="426" spans="1:4" ht="14.25">
      <c r="A426" s="12" t="s">
        <v>269</v>
      </c>
      <c r="B426" s="7">
        <f>SUM(B427:B432)</f>
        <v>8500</v>
      </c>
      <c r="C426" s="7">
        <f>SUM(C427:C432)</f>
        <v>10000</v>
      </c>
      <c r="D426" s="9">
        <f t="shared" si="6"/>
        <v>17.647058823529417</v>
      </c>
    </row>
    <row r="427" spans="1:4" ht="14.25">
      <c r="A427" s="10" t="s">
        <v>271</v>
      </c>
      <c r="B427" s="7"/>
      <c r="C427" s="7"/>
      <c r="D427" s="9" t="e">
        <f t="shared" si="6"/>
        <v>#DIV/0!</v>
      </c>
    </row>
    <row r="428" spans="1:4" ht="14.25">
      <c r="A428" s="10" t="s">
        <v>273</v>
      </c>
      <c r="B428" s="7"/>
      <c r="C428" s="7"/>
      <c r="D428" s="9" t="e">
        <f t="shared" si="6"/>
        <v>#DIV/0!</v>
      </c>
    </row>
    <row r="429" spans="1:4" ht="14.25">
      <c r="A429" s="10" t="s">
        <v>275</v>
      </c>
      <c r="B429" s="7"/>
      <c r="C429" s="7"/>
      <c r="D429" s="9" t="e">
        <f t="shared" si="6"/>
        <v>#DIV/0!</v>
      </c>
    </row>
    <row r="430" spans="1:4" ht="14.25">
      <c r="A430" s="7" t="s">
        <v>277</v>
      </c>
      <c r="B430" s="7">
        <v>8500</v>
      </c>
      <c r="C430" s="7">
        <v>10000</v>
      </c>
      <c r="D430" s="9">
        <f t="shared" si="6"/>
        <v>17.647058823529417</v>
      </c>
    </row>
    <row r="431" spans="1:4" ht="14.25">
      <c r="A431" s="12" t="s">
        <v>279</v>
      </c>
      <c r="B431" s="7"/>
      <c r="C431" s="7"/>
      <c r="D431" s="9" t="e">
        <f t="shared" si="6"/>
        <v>#DIV/0!</v>
      </c>
    </row>
    <row r="432" spans="1:4" ht="14.25">
      <c r="A432" s="12" t="s">
        <v>281</v>
      </c>
      <c r="B432" s="7"/>
      <c r="C432" s="7"/>
      <c r="D432" s="9" t="e">
        <f t="shared" si="6"/>
        <v>#DIV/0!</v>
      </c>
    </row>
    <row r="433" spans="1:4" ht="14.25">
      <c r="A433" s="12" t="s">
        <v>283</v>
      </c>
      <c r="B433" s="7">
        <v>2148</v>
      </c>
      <c r="C433" s="7">
        <v>12516</v>
      </c>
      <c r="D433" s="9">
        <f t="shared" si="6"/>
        <v>482.6815642458101</v>
      </c>
    </row>
    <row r="434" spans="1:4" ht="14.25">
      <c r="A434" s="7" t="s">
        <v>1162</v>
      </c>
      <c r="B434" s="7">
        <f>B435+B440+B449+B455+B461+B466+B471+B478+B482+B483</f>
        <v>4815</v>
      </c>
      <c r="C434" s="7">
        <f>C435+C440+C449+C455+C461+C466+C471+C478+C482+C483</f>
        <v>4871</v>
      </c>
      <c r="D434" s="9">
        <f t="shared" si="6"/>
        <v>1.1630321910695685</v>
      </c>
    </row>
    <row r="435" spans="1:4" ht="14.25">
      <c r="A435" s="10" t="s">
        <v>287</v>
      </c>
      <c r="B435" s="7">
        <f>SUM(B436:B439)</f>
        <v>250</v>
      </c>
      <c r="C435" s="7">
        <f>SUM(C436:C439)</f>
        <v>266</v>
      </c>
      <c r="D435" s="9">
        <f t="shared" si="6"/>
        <v>6.400000000000006</v>
      </c>
    </row>
    <row r="436" spans="1:4" ht="14.25">
      <c r="A436" s="12" t="s">
        <v>8</v>
      </c>
      <c r="B436" s="7">
        <v>210</v>
      </c>
      <c r="C436" s="7">
        <v>197</v>
      </c>
      <c r="D436" s="9">
        <f t="shared" si="6"/>
        <v>-6.190476190476191</v>
      </c>
    </row>
    <row r="437" spans="1:4" ht="14.25">
      <c r="A437" s="12" t="s">
        <v>10</v>
      </c>
      <c r="B437" s="7">
        <v>14</v>
      </c>
      <c r="C437" s="7">
        <v>7</v>
      </c>
      <c r="D437" s="9">
        <f t="shared" si="6"/>
        <v>-50</v>
      </c>
    </row>
    <row r="438" spans="1:4" ht="14.25">
      <c r="A438" s="12" t="s">
        <v>12</v>
      </c>
      <c r="B438" s="7"/>
      <c r="C438" s="7"/>
      <c r="D438" s="9" t="e">
        <f t="shared" si="6"/>
        <v>#DIV/0!</v>
      </c>
    </row>
    <row r="439" spans="1:4" ht="14.25">
      <c r="A439" s="10" t="s">
        <v>291</v>
      </c>
      <c r="B439" s="7">
        <v>26</v>
      </c>
      <c r="C439" s="7">
        <v>62</v>
      </c>
      <c r="D439" s="9">
        <f t="shared" si="6"/>
        <v>138.46153846153845</v>
      </c>
    </row>
    <row r="440" spans="1:4" ht="14.25">
      <c r="A440" s="12" t="s">
        <v>293</v>
      </c>
      <c r="B440" s="7">
        <f>SUM(B441:B448)</f>
        <v>0</v>
      </c>
      <c r="C440" s="7">
        <f>SUM(C441:C448)</f>
        <v>0</v>
      </c>
      <c r="D440" s="9" t="e">
        <f t="shared" si="6"/>
        <v>#DIV/0!</v>
      </c>
    </row>
    <row r="441" spans="1:4" ht="14.25">
      <c r="A441" s="12" t="s">
        <v>295</v>
      </c>
      <c r="B441" s="7"/>
      <c r="C441" s="7"/>
      <c r="D441" s="9" t="e">
        <f t="shared" si="6"/>
        <v>#DIV/0!</v>
      </c>
    </row>
    <row r="442" spans="1:4" ht="14.25">
      <c r="A442" s="12" t="s">
        <v>297</v>
      </c>
      <c r="B442" s="7"/>
      <c r="C442" s="7"/>
      <c r="D442" s="9" t="e">
        <f t="shared" si="6"/>
        <v>#DIV/0!</v>
      </c>
    </row>
    <row r="443" spans="1:4" ht="14.25">
      <c r="A443" s="7" t="s">
        <v>299</v>
      </c>
      <c r="B443" s="7"/>
      <c r="C443" s="7"/>
      <c r="D443" s="9" t="e">
        <f t="shared" si="6"/>
        <v>#DIV/0!</v>
      </c>
    </row>
    <row r="444" spans="1:4" ht="14.25">
      <c r="A444" s="12" t="s">
        <v>301</v>
      </c>
      <c r="B444" s="7"/>
      <c r="C444" s="7"/>
      <c r="D444" s="9" t="e">
        <f t="shared" si="6"/>
        <v>#DIV/0!</v>
      </c>
    </row>
    <row r="445" spans="1:4" ht="14.25">
      <c r="A445" s="12" t="s">
        <v>303</v>
      </c>
      <c r="B445" s="7"/>
      <c r="C445" s="7"/>
      <c r="D445" s="9" t="e">
        <f t="shared" si="6"/>
        <v>#DIV/0!</v>
      </c>
    </row>
    <row r="446" spans="1:4" ht="14.25">
      <c r="A446" s="12" t="s">
        <v>304</v>
      </c>
      <c r="B446" s="7"/>
      <c r="C446" s="7"/>
      <c r="D446" s="9" t="e">
        <f t="shared" si="6"/>
        <v>#DIV/0!</v>
      </c>
    </row>
    <row r="447" spans="1:4" ht="14.25">
      <c r="A447" s="10" t="s">
        <v>306</v>
      </c>
      <c r="B447" s="7"/>
      <c r="C447" s="7"/>
      <c r="D447" s="9" t="e">
        <f t="shared" si="6"/>
        <v>#DIV/0!</v>
      </c>
    </row>
    <row r="448" spans="1:4" ht="14.25">
      <c r="A448" s="10" t="s">
        <v>308</v>
      </c>
      <c r="B448" s="7"/>
      <c r="C448" s="7"/>
      <c r="D448" s="9" t="e">
        <f t="shared" si="6"/>
        <v>#DIV/0!</v>
      </c>
    </row>
    <row r="449" spans="1:4" ht="14.25">
      <c r="A449" s="10" t="s">
        <v>310</v>
      </c>
      <c r="B449" s="7">
        <f>SUM(B450:B454)</f>
        <v>527</v>
      </c>
      <c r="C449" s="7">
        <f>SUM(C450:C454)</f>
        <v>532</v>
      </c>
      <c r="D449" s="9">
        <f t="shared" si="6"/>
        <v>0.9487666034155628</v>
      </c>
    </row>
    <row r="450" spans="1:4" ht="14.25">
      <c r="A450" s="12" t="s">
        <v>295</v>
      </c>
      <c r="B450" s="7">
        <v>507</v>
      </c>
      <c r="C450" s="11">
        <v>512</v>
      </c>
      <c r="D450" s="9">
        <f t="shared" si="6"/>
        <v>0.9861932938856066</v>
      </c>
    </row>
    <row r="451" spans="1:4" ht="14.25">
      <c r="A451" s="12" t="s">
        <v>313</v>
      </c>
      <c r="B451" s="7">
        <v>20</v>
      </c>
      <c r="C451" s="11">
        <v>20</v>
      </c>
      <c r="D451" s="9">
        <f t="shared" si="6"/>
        <v>0</v>
      </c>
    </row>
    <row r="452" spans="1:4" ht="14.25">
      <c r="A452" s="12" t="s">
        <v>315</v>
      </c>
      <c r="B452" s="7"/>
      <c r="C452" s="11"/>
      <c r="D452" s="9" t="e">
        <f t="shared" si="6"/>
        <v>#DIV/0!</v>
      </c>
    </row>
    <row r="453" spans="1:4" ht="14.25">
      <c r="A453" s="10" t="s">
        <v>317</v>
      </c>
      <c r="B453" s="7"/>
      <c r="C453" s="11"/>
      <c r="D453" s="9" t="e">
        <f aca="true" t="shared" si="7" ref="D453:D516">(C453/B453-1)*100</f>
        <v>#DIV/0!</v>
      </c>
    </row>
    <row r="454" spans="1:4" ht="14.25">
      <c r="A454" s="10" t="s">
        <v>319</v>
      </c>
      <c r="B454" s="7"/>
      <c r="C454" s="11"/>
      <c r="D454" s="9" t="e">
        <f t="shared" si="7"/>
        <v>#DIV/0!</v>
      </c>
    </row>
    <row r="455" spans="1:4" ht="14.25">
      <c r="A455" s="10" t="s">
        <v>321</v>
      </c>
      <c r="B455" s="7">
        <f>SUM(B456:B460)</f>
        <v>2511</v>
      </c>
      <c r="C455" s="7">
        <f>SUM(C456:C460)</f>
        <v>2520</v>
      </c>
      <c r="D455" s="9">
        <f t="shared" si="7"/>
        <v>0.35842293906809264</v>
      </c>
    </row>
    <row r="456" spans="1:4" ht="14.25">
      <c r="A456" s="7" t="s">
        <v>295</v>
      </c>
      <c r="B456" s="7">
        <v>161</v>
      </c>
      <c r="C456" s="11">
        <v>170</v>
      </c>
      <c r="D456" s="9">
        <f t="shared" si="7"/>
        <v>5.590062111801242</v>
      </c>
    </row>
    <row r="457" spans="1:4" ht="14.25">
      <c r="A457" s="12" t="s">
        <v>324</v>
      </c>
      <c r="B457" s="7"/>
      <c r="C457" s="11"/>
      <c r="D457" s="9" t="e">
        <f t="shared" si="7"/>
        <v>#DIV/0!</v>
      </c>
    </row>
    <row r="458" spans="1:4" ht="14.25">
      <c r="A458" s="12" t="s">
        <v>326</v>
      </c>
      <c r="B458" s="7"/>
      <c r="C458" s="11"/>
      <c r="D458" s="9" t="e">
        <f t="shared" si="7"/>
        <v>#DIV/0!</v>
      </c>
    </row>
    <row r="459" spans="1:4" ht="14.25">
      <c r="A459" s="12" t="s">
        <v>328</v>
      </c>
      <c r="B459" s="7">
        <v>150</v>
      </c>
      <c r="C459" s="11">
        <v>150</v>
      </c>
      <c r="D459" s="9">
        <f t="shared" si="7"/>
        <v>0</v>
      </c>
    </row>
    <row r="460" spans="1:4" ht="14.25">
      <c r="A460" s="10" t="s">
        <v>330</v>
      </c>
      <c r="B460" s="7">
        <v>2200</v>
      </c>
      <c r="C460" s="11">
        <v>2200</v>
      </c>
      <c r="D460" s="9">
        <f t="shared" si="7"/>
        <v>0</v>
      </c>
    </row>
    <row r="461" spans="1:4" ht="14.25">
      <c r="A461" s="10" t="s">
        <v>332</v>
      </c>
      <c r="B461" s="7">
        <f>SUM(B462:B465)</f>
        <v>442</v>
      </c>
      <c r="C461" s="7">
        <f>SUM(C462:C465)</f>
        <v>453</v>
      </c>
      <c r="D461" s="9">
        <f t="shared" si="7"/>
        <v>2.488687782805421</v>
      </c>
    </row>
    <row r="462" spans="1:4" ht="14.25">
      <c r="A462" s="10" t="s">
        <v>295</v>
      </c>
      <c r="B462" s="7">
        <v>114</v>
      </c>
      <c r="C462" s="11">
        <v>125</v>
      </c>
      <c r="D462" s="9">
        <f t="shared" si="7"/>
        <v>9.649122807017552</v>
      </c>
    </row>
    <row r="463" spans="1:4" ht="14.25">
      <c r="A463" s="12" t="s">
        <v>288</v>
      </c>
      <c r="B463" s="7"/>
      <c r="C463" s="7"/>
      <c r="D463" s="9" t="e">
        <f t="shared" si="7"/>
        <v>#DIV/0!</v>
      </c>
    </row>
    <row r="464" spans="1:4" ht="14.25">
      <c r="A464" s="12" t="s">
        <v>289</v>
      </c>
      <c r="B464" s="7"/>
      <c r="C464" s="7"/>
      <c r="D464" s="9" t="e">
        <f t="shared" si="7"/>
        <v>#DIV/0!</v>
      </c>
    </row>
    <row r="465" spans="1:4" ht="14.25">
      <c r="A465" s="12" t="s">
        <v>290</v>
      </c>
      <c r="B465" s="7">
        <v>328</v>
      </c>
      <c r="C465" s="11">
        <v>328</v>
      </c>
      <c r="D465" s="9">
        <f t="shared" si="7"/>
        <v>0</v>
      </c>
    </row>
    <row r="466" spans="1:4" ht="14.25">
      <c r="A466" s="10" t="s">
        <v>292</v>
      </c>
      <c r="B466" s="7">
        <f>SUM(B467:B470)</f>
        <v>110</v>
      </c>
      <c r="C466" s="7">
        <f>SUM(C467:C470)</f>
        <v>110</v>
      </c>
      <c r="D466" s="9">
        <f t="shared" si="7"/>
        <v>0</v>
      </c>
    </row>
    <row r="467" spans="1:4" ht="14.25">
      <c r="A467" s="10" t="s">
        <v>294</v>
      </c>
      <c r="B467" s="7">
        <v>85</v>
      </c>
      <c r="C467" s="11">
        <v>85</v>
      </c>
      <c r="D467" s="9">
        <f t="shared" si="7"/>
        <v>0</v>
      </c>
    </row>
    <row r="468" spans="1:4" ht="14.25">
      <c r="A468" s="10" t="s">
        <v>296</v>
      </c>
      <c r="B468" s="7"/>
      <c r="C468" s="11"/>
      <c r="D468" s="9" t="e">
        <f t="shared" si="7"/>
        <v>#DIV/0!</v>
      </c>
    </row>
    <row r="469" spans="1:4" ht="14.25">
      <c r="A469" s="7" t="s">
        <v>298</v>
      </c>
      <c r="B469" s="7"/>
      <c r="C469" s="11"/>
      <c r="D469" s="9" t="e">
        <f t="shared" si="7"/>
        <v>#DIV/0!</v>
      </c>
    </row>
    <row r="470" spans="1:4" ht="14.25">
      <c r="A470" s="12" t="s">
        <v>300</v>
      </c>
      <c r="B470" s="7">
        <v>25</v>
      </c>
      <c r="C470" s="11">
        <v>25</v>
      </c>
      <c r="D470" s="9">
        <f t="shared" si="7"/>
        <v>0</v>
      </c>
    </row>
    <row r="471" spans="1:4" ht="14.25">
      <c r="A471" s="12" t="s">
        <v>302</v>
      </c>
      <c r="B471" s="7">
        <f>SUM(B472:B477)</f>
        <v>211</v>
      </c>
      <c r="C471" s="7">
        <f>SUM(C472:C477)</f>
        <v>226</v>
      </c>
      <c r="D471" s="9">
        <f t="shared" si="7"/>
        <v>7.109004739336489</v>
      </c>
    </row>
    <row r="472" spans="1:4" ht="14.25">
      <c r="A472" s="12" t="s">
        <v>295</v>
      </c>
      <c r="B472" s="7">
        <v>71</v>
      </c>
      <c r="C472" s="11">
        <v>86</v>
      </c>
      <c r="D472" s="9">
        <f t="shared" si="7"/>
        <v>21.126760563380277</v>
      </c>
    </row>
    <row r="473" spans="1:4" ht="14.25">
      <c r="A473" s="10" t="s">
        <v>305</v>
      </c>
      <c r="B473" s="7">
        <v>70</v>
      </c>
      <c r="C473" s="11">
        <v>70</v>
      </c>
      <c r="D473" s="9">
        <f t="shared" si="7"/>
        <v>0</v>
      </c>
    </row>
    <row r="474" spans="1:4" ht="14.25">
      <c r="A474" s="10" t="s">
        <v>307</v>
      </c>
      <c r="B474" s="7"/>
      <c r="C474" s="7"/>
      <c r="D474" s="9" t="e">
        <f t="shared" si="7"/>
        <v>#DIV/0!</v>
      </c>
    </row>
    <row r="475" spans="1:4" ht="14.25">
      <c r="A475" s="10" t="s">
        <v>309</v>
      </c>
      <c r="B475" s="7"/>
      <c r="C475" s="7"/>
      <c r="D475" s="9" t="e">
        <f t="shared" si="7"/>
        <v>#DIV/0!</v>
      </c>
    </row>
    <row r="476" spans="1:4" ht="14.25">
      <c r="A476" s="12" t="s">
        <v>311</v>
      </c>
      <c r="B476" s="7"/>
      <c r="C476" s="7"/>
      <c r="D476" s="9" t="e">
        <f t="shared" si="7"/>
        <v>#DIV/0!</v>
      </c>
    </row>
    <row r="477" spans="1:4" ht="14.25">
      <c r="A477" s="12" t="s">
        <v>312</v>
      </c>
      <c r="B477" s="7">
        <v>70</v>
      </c>
      <c r="C477" s="7">
        <v>70</v>
      </c>
      <c r="D477" s="9">
        <f t="shared" si="7"/>
        <v>0</v>
      </c>
    </row>
    <row r="478" spans="1:4" ht="14.25">
      <c r="A478" s="12" t="s">
        <v>314</v>
      </c>
      <c r="B478" s="7">
        <f>SUM(B479:B481)</f>
        <v>0</v>
      </c>
      <c r="C478" s="7">
        <f>SUM(C479:C481)</f>
        <v>0</v>
      </c>
      <c r="D478" s="9" t="e">
        <f t="shared" si="7"/>
        <v>#DIV/0!</v>
      </c>
    </row>
    <row r="479" spans="1:4" ht="14.25">
      <c r="A479" s="10" t="s">
        <v>316</v>
      </c>
      <c r="B479" s="7"/>
      <c r="C479" s="7"/>
      <c r="D479" s="9" t="e">
        <f t="shared" si="7"/>
        <v>#DIV/0!</v>
      </c>
    </row>
    <row r="480" spans="1:4" ht="14.25">
      <c r="A480" s="10" t="s">
        <v>318</v>
      </c>
      <c r="B480" s="7"/>
      <c r="C480" s="7"/>
      <c r="D480" s="9" t="e">
        <f t="shared" si="7"/>
        <v>#DIV/0!</v>
      </c>
    </row>
    <row r="481" spans="1:4" ht="14.25">
      <c r="A481" s="10" t="s">
        <v>320</v>
      </c>
      <c r="B481" s="7"/>
      <c r="C481" s="7"/>
      <c r="D481" s="9" t="e">
        <f t="shared" si="7"/>
        <v>#DIV/0!</v>
      </c>
    </row>
    <row r="482" spans="1:4" ht="14.25">
      <c r="A482" s="7" t="s">
        <v>322</v>
      </c>
      <c r="B482" s="7">
        <v>0</v>
      </c>
      <c r="C482" s="7">
        <v>0</v>
      </c>
      <c r="D482" s="9" t="e">
        <f t="shared" si="7"/>
        <v>#DIV/0!</v>
      </c>
    </row>
    <row r="483" spans="1:4" ht="14.25">
      <c r="A483" s="12" t="s">
        <v>323</v>
      </c>
      <c r="B483" s="7">
        <f>SUM(B484:B487)</f>
        <v>764</v>
      </c>
      <c r="C483" s="7">
        <f>SUM(C484:C487)</f>
        <v>764</v>
      </c>
      <c r="D483" s="9">
        <f t="shared" si="7"/>
        <v>0</v>
      </c>
    </row>
    <row r="484" spans="1:4" ht="14.25">
      <c r="A484" s="12" t="s">
        <v>325</v>
      </c>
      <c r="B484" s="7"/>
      <c r="C484" s="7"/>
      <c r="D484" s="9" t="e">
        <f t="shared" si="7"/>
        <v>#DIV/0!</v>
      </c>
    </row>
    <row r="485" spans="1:4" ht="14.25">
      <c r="A485" s="10" t="s">
        <v>327</v>
      </c>
      <c r="B485" s="7"/>
      <c r="C485" s="7"/>
      <c r="D485" s="9" t="e">
        <f t="shared" si="7"/>
        <v>#DIV/0!</v>
      </c>
    </row>
    <row r="486" spans="1:4" ht="14.25">
      <c r="A486" s="10" t="s">
        <v>329</v>
      </c>
      <c r="B486" s="7"/>
      <c r="C486" s="7"/>
      <c r="D486" s="9" t="e">
        <f t="shared" si="7"/>
        <v>#DIV/0!</v>
      </c>
    </row>
    <row r="487" spans="1:4" ht="14.25">
      <c r="A487" s="10" t="s">
        <v>331</v>
      </c>
      <c r="B487" s="7">
        <v>764</v>
      </c>
      <c r="C487" s="7">
        <v>764</v>
      </c>
      <c r="D487" s="9">
        <f t="shared" si="7"/>
        <v>0</v>
      </c>
    </row>
    <row r="488" spans="1:4" ht="14.25">
      <c r="A488" s="7" t="s">
        <v>1163</v>
      </c>
      <c r="B488" s="7">
        <f>B489+B503+B511+B522+B530+B539</f>
        <v>5755</v>
      </c>
      <c r="C488" s="7">
        <f>C489+C503+C511+C522+C530+C539</f>
        <v>6739</v>
      </c>
      <c r="D488" s="9">
        <f t="shared" si="7"/>
        <v>17.098175499565606</v>
      </c>
    </row>
    <row r="489" spans="1:4" ht="14.25">
      <c r="A489" s="7" t="s">
        <v>334</v>
      </c>
      <c r="B489" s="7">
        <f>SUM(B490:B502)</f>
        <v>3162</v>
      </c>
      <c r="C489" s="7">
        <f>SUM(C490:C502)</f>
        <v>3432</v>
      </c>
      <c r="D489" s="9">
        <f t="shared" si="7"/>
        <v>8.538899430740043</v>
      </c>
    </row>
    <row r="490" spans="1:4" ht="14.25">
      <c r="A490" s="7" t="s">
        <v>8</v>
      </c>
      <c r="B490" s="7">
        <v>267</v>
      </c>
      <c r="C490" s="7">
        <v>278</v>
      </c>
      <c r="D490" s="9">
        <f t="shared" si="7"/>
        <v>4.119850187265928</v>
      </c>
    </row>
    <row r="491" spans="1:4" ht="14.25">
      <c r="A491" s="7" t="s">
        <v>10</v>
      </c>
      <c r="B491" s="7">
        <v>93</v>
      </c>
      <c r="C491" s="7">
        <v>103</v>
      </c>
      <c r="D491" s="9">
        <f t="shared" si="7"/>
        <v>10.752688172043001</v>
      </c>
    </row>
    <row r="492" spans="1:4" ht="14.25">
      <c r="A492" s="7" t="s">
        <v>12</v>
      </c>
      <c r="B492" s="7"/>
      <c r="C492" s="7"/>
      <c r="D492" s="9" t="e">
        <f t="shared" si="7"/>
        <v>#DIV/0!</v>
      </c>
    </row>
    <row r="493" spans="1:4" ht="14.25">
      <c r="A493" s="7" t="s">
        <v>338</v>
      </c>
      <c r="B493" s="7">
        <v>326</v>
      </c>
      <c r="C493" s="7">
        <v>942</v>
      </c>
      <c r="D493" s="9">
        <f t="shared" si="7"/>
        <v>188.95705521472394</v>
      </c>
    </row>
    <row r="494" spans="1:4" ht="14.25">
      <c r="A494" s="7" t="s">
        <v>340</v>
      </c>
      <c r="B494" s="7"/>
      <c r="C494" s="7"/>
      <c r="D494" s="9" t="e">
        <f t="shared" si="7"/>
        <v>#DIV/0!</v>
      </c>
    </row>
    <row r="495" spans="1:4" ht="14.25">
      <c r="A495" s="7" t="s">
        <v>342</v>
      </c>
      <c r="B495" s="7">
        <v>1186</v>
      </c>
      <c r="C495" s="7">
        <v>590</v>
      </c>
      <c r="D495" s="9">
        <f t="shared" si="7"/>
        <v>-50.25295109612142</v>
      </c>
    </row>
    <row r="496" spans="1:4" ht="14.25">
      <c r="A496" s="7" t="s">
        <v>344</v>
      </c>
      <c r="B496" s="7">
        <v>688</v>
      </c>
      <c r="C496" s="7">
        <v>697</v>
      </c>
      <c r="D496" s="9">
        <f t="shared" si="7"/>
        <v>1.3081395348837122</v>
      </c>
    </row>
    <row r="497" spans="1:4" ht="14.25">
      <c r="A497" s="7" t="s">
        <v>345</v>
      </c>
      <c r="B497" s="7">
        <v>64</v>
      </c>
      <c r="C497" s="7">
        <v>64</v>
      </c>
      <c r="D497" s="9">
        <f t="shared" si="7"/>
        <v>0</v>
      </c>
    </row>
    <row r="498" spans="1:4" ht="14.25">
      <c r="A498" s="7" t="s">
        <v>346</v>
      </c>
      <c r="B498" s="7">
        <v>166</v>
      </c>
      <c r="C498" s="7">
        <v>179</v>
      </c>
      <c r="D498" s="9">
        <f t="shared" si="7"/>
        <v>7.831325301204828</v>
      </c>
    </row>
    <row r="499" spans="1:4" ht="14.25">
      <c r="A499" s="7" t="s">
        <v>347</v>
      </c>
      <c r="B499" s="7"/>
      <c r="C499" s="7"/>
      <c r="D499" s="9" t="e">
        <f t="shared" si="7"/>
        <v>#DIV/0!</v>
      </c>
    </row>
    <row r="500" spans="1:4" ht="14.25">
      <c r="A500" s="7" t="s">
        <v>349</v>
      </c>
      <c r="B500" s="7">
        <v>44</v>
      </c>
      <c r="C500" s="7">
        <v>63</v>
      </c>
      <c r="D500" s="9">
        <f t="shared" si="7"/>
        <v>43.18181818181819</v>
      </c>
    </row>
    <row r="501" spans="1:4" ht="14.25">
      <c r="A501" s="7" t="s">
        <v>351</v>
      </c>
      <c r="B501" s="7">
        <v>125</v>
      </c>
      <c r="C501" s="7">
        <v>125</v>
      </c>
      <c r="D501" s="9">
        <f t="shared" si="7"/>
        <v>0</v>
      </c>
    </row>
    <row r="502" spans="1:4" ht="14.25">
      <c r="A502" s="7" t="s">
        <v>353</v>
      </c>
      <c r="B502" s="7">
        <v>203</v>
      </c>
      <c r="C502" s="11">
        <v>391</v>
      </c>
      <c r="D502" s="9">
        <f t="shared" si="7"/>
        <v>92.61083743842364</v>
      </c>
    </row>
    <row r="503" spans="1:4" ht="14.25">
      <c r="A503" s="7" t="s">
        <v>355</v>
      </c>
      <c r="B503" s="7">
        <f>SUM(B504:B510)</f>
        <v>1211</v>
      </c>
      <c r="C503" s="7">
        <f>SUM(C504:C510)</f>
        <v>803</v>
      </c>
      <c r="D503" s="9">
        <f t="shared" si="7"/>
        <v>-33.691164327002475</v>
      </c>
    </row>
    <row r="504" spans="1:4" ht="14.25">
      <c r="A504" s="7" t="s">
        <v>8</v>
      </c>
      <c r="B504" s="7">
        <v>68</v>
      </c>
      <c r="C504" s="11">
        <v>76</v>
      </c>
      <c r="D504" s="9">
        <f t="shared" si="7"/>
        <v>11.764705882352944</v>
      </c>
    </row>
    <row r="505" spans="1:4" ht="14.25">
      <c r="A505" s="7" t="s">
        <v>10</v>
      </c>
      <c r="B505" s="7"/>
      <c r="C505" s="11"/>
      <c r="D505" s="9" t="e">
        <f t="shared" si="7"/>
        <v>#DIV/0!</v>
      </c>
    </row>
    <row r="506" spans="1:4" ht="14.25">
      <c r="A506" s="7" t="s">
        <v>12</v>
      </c>
      <c r="B506" s="7"/>
      <c r="C506" s="11"/>
      <c r="D506" s="9" t="e">
        <f t="shared" si="7"/>
        <v>#DIV/0!</v>
      </c>
    </row>
    <row r="507" spans="1:4" ht="14.25">
      <c r="A507" s="7" t="s">
        <v>357</v>
      </c>
      <c r="B507" s="7">
        <v>57</v>
      </c>
      <c r="C507" s="11">
        <v>52</v>
      </c>
      <c r="D507" s="9">
        <f t="shared" si="7"/>
        <v>-8.771929824561408</v>
      </c>
    </row>
    <row r="508" spans="1:4" ht="14.25">
      <c r="A508" s="7" t="s">
        <v>359</v>
      </c>
      <c r="B508" s="7">
        <v>1086</v>
      </c>
      <c r="C508" s="11">
        <v>675</v>
      </c>
      <c r="D508" s="9">
        <f t="shared" si="7"/>
        <v>-37.84530386740331</v>
      </c>
    </row>
    <row r="509" spans="1:4" ht="14.25">
      <c r="A509" s="7" t="s">
        <v>361</v>
      </c>
      <c r="B509" s="7"/>
      <c r="C509" s="11"/>
      <c r="D509" s="9" t="e">
        <f t="shared" si="7"/>
        <v>#DIV/0!</v>
      </c>
    </row>
    <row r="510" spans="1:4" ht="14.25">
      <c r="A510" s="7" t="s">
        <v>363</v>
      </c>
      <c r="B510" s="7"/>
      <c r="C510" s="11"/>
      <c r="D510" s="9" t="e">
        <f t="shared" si="7"/>
        <v>#DIV/0!</v>
      </c>
    </row>
    <row r="511" spans="1:4" ht="14.25">
      <c r="A511" s="7" t="s">
        <v>365</v>
      </c>
      <c r="B511" s="7">
        <f>SUM(B512:B521)</f>
        <v>472</v>
      </c>
      <c r="C511" s="7">
        <f>SUM(C512:C521)</f>
        <v>1533</v>
      </c>
      <c r="D511" s="9">
        <f t="shared" si="7"/>
        <v>224.78813559322032</v>
      </c>
    </row>
    <row r="512" spans="1:4" ht="14.25">
      <c r="A512" s="7" t="s">
        <v>8</v>
      </c>
      <c r="B512" s="7">
        <v>127</v>
      </c>
      <c r="C512" s="11">
        <v>121</v>
      </c>
      <c r="D512" s="9">
        <f t="shared" si="7"/>
        <v>-4.7244094488189</v>
      </c>
    </row>
    <row r="513" spans="1:4" ht="14.25">
      <c r="A513" s="7" t="s">
        <v>10</v>
      </c>
      <c r="B513" s="7"/>
      <c r="C513" s="7"/>
      <c r="D513" s="9" t="e">
        <f t="shared" si="7"/>
        <v>#DIV/0!</v>
      </c>
    </row>
    <row r="514" spans="1:4" ht="14.25">
      <c r="A514" s="7" t="s">
        <v>12</v>
      </c>
      <c r="B514" s="7"/>
      <c r="C514" s="7"/>
      <c r="D514" s="9" t="e">
        <f t="shared" si="7"/>
        <v>#DIV/0!</v>
      </c>
    </row>
    <row r="515" spans="1:4" ht="14.25">
      <c r="A515" s="7" t="s">
        <v>370</v>
      </c>
      <c r="B515" s="7"/>
      <c r="C515" s="7"/>
      <c r="D515" s="9" t="e">
        <f t="shared" si="7"/>
        <v>#DIV/0!</v>
      </c>
    </row>
    <row r="516" spans="1:4" ht="14.25">
      <c r="A516" s="7" t="s">
        <v>372</v>
      </c>
      <c r="B516" s="7">
        <v>35</v>
      </c>
      <c r="C516" s="11">
        <v>282</v>
      </c>
      <c r="D516" s="9">
        <f t="shared" si="7"/>
        <v>705.7142857142857</v>
      </c>
    </row>
    <row r="517" spans="1:4" ht="14.25">
      <c r="A517" s="7" t="s">
        <v>335</v>
      </c>
      <c r="B517" s="7"/>
      <c r="C517" s="11"/>
      <c r="D517" s="9" t="e">
        <f aca="true" t="shared" si="8" ref="D517:D580">(C517/B517-1)*100</f>
        <v>#DIV/0!</v>
      </c>
    </row>
    <row r="518" spans="1:4" ht="14.25">
      <c r="A518" s="7" t="s">
        <v>336</v>
      </c>
      <c r="B518" s="7">
        <v>284</v>
      </c>
      <c r="C518" s="11">
        <v>587</v>
      </c>
      <c r="D518" s="9">
        <f t="shared" si="8"/>
        <v>106.6901408450704</v>
      </c>
    </row>
    <row r="519" spans="1:4" ht="14.25">
      <c r="A519" s="7" t="s">
        <v>337</v>
      </c>
      <c r="B519" s="7">
        <v>10</v>
      </c>
      <c r="C519" s="11">
        <v>525</v>
      </c>
      <c r="D519" s="9">
        <f t="shared" si="8"/>
        <v>5150</v>
      </c>
    </row>
    <row r="520" spans="1:4" ht="14.25">
      <c r="A520" s="7" t="s">
        <v>339</v>
      </c>
      <c r="B520" s="7"/>
      <c r="C520" s="11"/>
      <c r="D520" s="9" t="e">
        <f t="shared" si="8"/>
        <v>#DIV/0!</v>
      </c>
    </row>
    <row r="521" spans="1:4" ht="14.25">
      <c r="A521" s="7" t="s">
        <v>341</v>
      </c>
      <c r="B521" s="7">
        <v>16</v>
      </c>
      <c r="C521" s="11">
        <v>18</v>
      </c>
      <c r="D521" s="9">
        <f t="shared" si="8"/>
        <v>12.5</v>
      </c>
    </row>
    <row r="522" spans="1:4" ht="14.25">
      <c r="A522" s="7" t="s">
        <v>343</v>
      </c>
      <c r="B522" s="7">
        <f>SUM(B523:B529)</f>
        <v>822</v>
      </c>
      <c r="C522" s="7">
        <f>SUM(C523:C529)</f>
        <v>883</v>
      </c>
      <c r="D522" s="9">
        <f t="shared" si="8"/>
        <v>7.420924574209242</v>
      </c>
    </row>
    <row r="523" spans="1:4" ht="14.25">
      <c r="A523" s="7" t="s">
        <v>8</v>
      </c>
      <c r="B523" s="7">
        <v>781</v>
      </c>
      <c r="C523" s="11">
        <v>844</v>
      </c>
      <c r="D523" s="9">
        <f t="shared" si="8"/>
        <v>8.066581306017916</v>
      </c>
    </row>
    <row r="524" spans="1:4" ht="14.25">
      <c r="A524" s="7" t="s">
        <v>10</v>
      </c>
      <c r="B524" s="7"/>
      <c r="C524" s="7"/>
      <c r="D524" s="9" t="e">
        <f t="shared" si="8"/>
        <v>#DIV/0!</v>
      </c>
    </row>
    <row r="525" spans="1:4" ht="14.25">
      <c r="A525" s="7" t="s">
        <v>12</v>
      </c>
      <c r="B525" s="7"/>
      <c r="C525" s="7"/>
      <c r="D525" s="9" t="e">
        <f t="shared" si="8"/>
        <v>#DIV/0!</v>
      </c>
    </row>
    <row r="526" spans="1:4" ht="14.25">
      <c r="A526" s="7" t="s">
        <v>348</v>
      </c>
      <c r="B526" s="7"/>
      <c r="C526" s="7"/>
      <c r="D526" s="9" t="e">
        <f t="shared" si="8"/>
        <v>#DIV/0!</v>
      </c>
    </row>
    <row r="527" spans="1:4" ht="14.25">
      <c r="A527" s="7" t="s">
        <v>350</v>
      </c>
      <c r="B527" s="7"/>
      <c r="C527" s="7"/>
      <c r="D527" s="9" t="e">
        <f t="shared" si="8"/>
        <v>#DIV/0!</v>
      </c>
    </row>
    <row r="528" spans="1:4" ht="14.25">
      <c r="A528" s="7" t="s">
        <v>352</v>
      </c>
      <c r="B528" s="7"/>
      <c r="C528" s="7"/>
      <c r="D528" s="9" t="e">
        <f t="shared" si="8"/>
        <v>#DIV/0!</v>
      </c>
    </row>
    <row r="529" spans="1:4" ht="14.25">
      <c r="A529" s="7" t="s">
        <v>354</v>
      </c>
      <c r="B529" s="7">
        <v>41</v>
      </c>
      <c r="C529" s="7">
        <v>39</v>
      </c>
      <c r="D529" s="9">
        <f t="shared" si="8"/>
        <v>-4.878048780487809</v>
      </c>
    </row>
    <row r="530" spans="1:4" ht="14.25">
      <c r="A530" s="7" t="s">
        <v>356</v>
      </c>
      <c r="B530" s="7">
        <f>SUM(B531:B538)</f>
        <v>88</v>
      </c>
      <c r="C530" s="7">
        <f>SUM(C531:C538)</f>
        <v>88</v>
      </c>
      <c r="D530" s="9">
        <f t="shared" si="8"/>
        <v>0</v>
      </c>
    </row>
    <row r="531" spans="1:4" ht="14.25">
      <c r="A531" s="7" t="s">
        <v>8</v>
      </c>
      <c r="B531" s="7"/>
      <c r="C531" s="7"/>
      <c r="D531" s="9" t="e">
        <f t="shared" si="8"/>
        <v>#DIV/0!</v>
      </c>
    </row>
    <row r="532" spans="1:4" ht="14.25">
      <c r="A532" s="7" t="s">
        <v>10</v>
      </c>
      <c r="B532" s="7"/>
      <c r="C532" s="7"/>
      <c r="D532" s="9" t="e">
        <f t="shared" si="8"/>
        <v>#DIV/0!</v>
      </c>
    </row>
    <row r="533" spans="1:4" ht="14.25">
      <c r="A533" s="7" t="s">
        <v>12</v>
      </c>
      <c r="B533" s="7"/>
      <c r="C533" s="7"/>
      <c r="D533" s="9" t="e">
        <f t="shared" si="8"/>
        <v>#DIV/0!</v>
      </c>
    </row>
    <row r="534" spans="1:4" ht="14.25">
      <c r="A534" s="7" t="s">
        <v>358</v>
      </c>
      <c r="B534" s="7">
        <v>40</v>
      </c>
      <c r="C534" s="7">
        <v>40</v>
      </c>
      <c r="D534" s="9">
        <f t="shared" si="8"/>
        <v>0</v>
      </c>
    </row>
    <row r="535" spans="1:4" ht="14.25">
      <c r="A535" s="7" t="s">
        <v>360</v>
      </c>
      <c r="B535" s="7">
        <v>48</v>
      </c>
      <c r="C535" s="7">
        <v>48</v>
      </c>
      <c r="D535" s="9">
        <f t="shared" si="8"/>
        <v>0</v>
      </c>
    </row>
    <row r="536" spans="1:4" ht="14.25">
      <c r="A536" s="7" t="s">
        <v>362</v>
      </c>
      <c r="B536" s="7"/>
      <c r="C536" s="7"/>
      <c r="D536" s="9" t="e">
        <f t="shared" si="8"/>
        <v>#DIV/0!</v>
      </c>
    </row>
    <row r="537" spans="1:4" ht="14.25">
      <c r="A537" s="7" t="s">
        <v>364</v>
      </c>
      <c r="B537" s="7"/>
      <c r="C537" s="7"/>
      <c r="D537" s="9" t="e">
        <f t="shared" si="8"/>
        <v>#DIV/0!</v>
      </c>
    </row>
    <row r="538" spans="1:4" ht="14.25">
      <c r="A538" s="7" t="s">
        <v>366</v>
      </c>
      <c r="B538" s="7"/>
      <c r="C538" s="7"/>
      <c r="D538" s="9" t="e">
        <f t="shared" si="8"/>
        <v>#DIV/0!</v>
      </c>
    </row>
    <row r="539" spans="1:4" ht="14.25">
      <c r="A539" s="7" t="s">
        <v>367</v>
      </c>
      <c r="B539" s="7">
        <f>SUM(B540:B542)</f>
        <v>0</v>
      </c>
      <c r="C539" s="7">
        <f>SUM(C540:C542)</f>
        <v>0</v>
      </c>
      <c r="D539" s="9" t="e">
        <f t="shared" si="8"/>
        <v>#DIV/0!</v>
      </c>
    </row>
    <row r="540" spans="1:4" ht="14.25">
      <c r="A540" s="7" t="s">
        <v>368</v>
      </c>
      <c r="B540" s="7"/>
      <c r="C540" s="7"/>
      <c r="D540" s="9" t="e">
        <f t="shared" si="8"/>
        <v>#DIV/0!</v>
      </c>
    </row>
    <row r="541" spans="1:4" ht="14.25">
      <c r="A541" s="7" t="s">
        <v>1164</v>
      </c>
      <c r="B541" s="7"/>
      <c r="C541" s="7"/>
      <c r="D541" s="9" t="e">
        <f t="shared" si="8"/>
        <v>#DIV/0!</v>
      </c>
    </row>
    <row r="542" spans="1:4" ht="14.25">
      <c r="A542" s="7" t="s">
        <v>371</v>
      </c>
      <c r="B542" s="7"/>
      <c r="C542" s="7"/>
      <c r="D542" s="9" t="e">
        <f t="shared" si="8"/>
        <v>#DIV/0!</v>
      </c>
    </row>
    <row r="543" spans="1:4" ht="14.25">
      <c r="A543" s="7" t="s">
        <v>373</v>
      </c>
      <c r="B543" s="7">
        <f>B544+B558+B569+B577+B583+B587+B601+B609+B615+B622+B630+B635+B640+B643+B646+B649+B652+B655</f>
        <v>57906</v>
      </c>
      <c r="C543" s="7">
        <f>C544+C558+C569+C577+C583+C587+C601+C609+C615+C622+C630+C635+C640+C643+C646+C649+C652+C655</f>
        <v>62974</v>
      </c>
      <c r="D543" s="9">
        <f t="shared" si="8"/>
        <v>8.752115497530477</v>
      </c>
    </row>
    <row r="544" spans="1:4" ht="14.25">
      <c r="A544" s="7" t="s">
        <v>374</v>
      </c>
      <c r="B544" s="7">
        <f>SUM(B545:B557)</f>
        <v>3674</v>
      </c>
      <c r="C544" s="7">
        <f>SUM(C545:C557)</f>
        <v>4113</v>
      </c>
      <c r="D544" s="9">
        <f t="shared" si="8"/>
        <v>11.948829613500278</v>
      </c>
    </row>
    <row r="545" spans="1:4" ht="14.25">
      <c r="A545" s="7" t="s">
        <v>8</v>
      </c>
      <c r="B545" s="7">
        <v>817</v>
      </c>
      <c r="C545" s="7">
        <v>883</v>
      </c>
      <c r="D545" s="9">
        <f t="shared" si="8"/>
        <v>8.078335373317014</v>
      </c>
    </row>
    <row r="546" spans="1:4" ht="14.25">
      <c r="A546" s="7" t="s">
        <v>10</v>
      </c>
      <c r="B546" s="7">
        <v>33</v>
      </c>
      <c r="C546" s="7">
        <v>33</v>
      </c>
      <c r="D546" s="9">
        <f t="shared" si="8"/>
        <v>0</v>
      </c>
    </row>
    <row r="547" spans="1:4" ht="14.25">
      <c r="A547" s="7" t="s">
        <v>12</v>
      </c>
      <c r="B547" s="7"/>
      <c r="C547" s="7"/>
      <c r="D547" s="9" t="e">
        <f t="shared" si="8"/>
        <v>#DIV/0!</v>
      </c>
    </row>
    <row r="548" spans="1:4" ht="14.25">
      <c r="A548" s="7" t="s">
        <v>379</v>
      </c>
      <c r="B548" s="7">
        <v>426</v>
      </c>
      <c r="C548" s="7">
        <v>457</v>
      </c>
      <c r="D548" s="9">
        <f t="shared" si="8"/>
        <v>7.276995305164324</v>
      </c>
    </row>
    <row r="549" spans="1:4" ht="14.25">
      <c r="A549" s="7" t="s">
        <v>381</v>
      </c>
      <c r="B549" s="7">
        <v>11</v>
      </c>
      <c r="C549" s="7">
        <v>11</v>
      </c>
      <c r="D549" s="9">
        <f t="shared" si="8"/>
        <v>0</v>
      </c>
    </row>
    <row r="550" spans="1:4" ht="14.25">
      <c r="A550" s="7" t="s">
        <v>383</v>
      </c>
      <c r="B550" s="7">
        <v>17</v>
      </c>
      <c r="C550" s="7">
        <v>12</v>
      </c>
      <c r="D550" s="9">
        <f t="shared" si="8"/>
        <v>-29.411764705882348</v>
      </c>
    </row>
    <row r="551" spans="1:4" ht="14.25">
      <c r="A551" s="7" t="s">
        <v>385</v>
      </c>
      <c r="B551" s="7">
        <v>60</v>
      </c>
      <c r="C551" s="7">
        <v>65</v>
      </c>
      <c r="D551" s="9">
        <f t="shared" si="8"/>
        <v>8.333333333333325</v>
      </c>
    </row>
    <row r="552" spans="1:4" ht="14.25">
      <c r="A552" s="7" t="s">
        <v>48</v>
      </c>
      <c r="B552" s="7">
        <v>35</v>
      </c>
      <c r="C552" s="7">
        <v>84</v>
      </c>
      <c r="D552" s="9">
        <f t="shared" si="8"/>
        <v>140</v>
      </c>
    </row>
    <row r="553" spans="1:4" ht="14.25">
      <c r="A553" s="7" t="s">
        <v>388</v>
      </c>
      <c r="B553" s="7">
        <v>1764</v>
      </c>
      <c r="C553" s="7">
        <v>1912</v>
      </c>
      <c r="D553" s="9">
        <f t="shared" si="8"/>
        <v>8.390022675736963</v>
      </c>
    </row>
    <row r="554" spans="1:4" ht="14.25">
      <c r="A554" s="7" t="s">
        <v>390</v>
      </c>
      <c r="B554" s="7">
        <v>20</v>
      </c>
      <c r="C554" s="7">
        <v>20</v>
      </c>
      <c r="D554" s="9">
        <f t="shared" si="8"/>
        <v>0</v>
      </c>
    </row>
    <row r="555" spans="1:4" ht="14.25">
      <c r="A555" s="7" t="s">
        <v>392</v>
      </c>
      <c r="B555" s="7">
        <v>50</v>
      </c>
      <c r="C555" s="11">
        <v>50</v>
      </c>
      <c r="D555" s="9">
        <f t="shared" si="8"/>
        <v>0</v>
      </c>
    </row>
    <row r="556" spans="1:4" ht="14.25">
      <c r="A556" s="7" t="s">
        <v>394</v>
      </c>
      <c r="B556" s="7"/>
      <c r="C556" s="11"/>
      <c r="D556" s="9" t="e">
        <f t="shared" si="8"/>
        <v>#DIV/0!</v>
      </c>
    </row>
    <row r="557" spans="1:4" ht="14.25">
      <c r="A557" s="7" t="s">
        <v>396</v>
      </c>
      <c r="B557" s="7">
        <v>441</v>
      </c>
      <c r="C557" s="11">
        <v>586</v>
      </c>
      <c r="D557" s="9">
        <f t="shared" si="8"/>
        <v>32.879818594104314</v>
      </c>
    </row>
    <row r="558" spans="1:4" ht="14.25">
      <c r="A558" s="7" t="s">
        <v>398</v>
      </c>
      <c r="B558" s="7">
        <f>SUM(B559:B568)</f>
        <v>1207</v>
      </c>
      <c r="C558" s="7">
        <f>SUM(C559:C568)</f>
        <v>1495</v>
      </c>
      <c r="D558" s="9">
        <f t="shared" si="8"/>
        <v>23.860811930405966</v>
      </c>
    </row>
    <row r="559" spans="1:4" ht="14.25">
      <c r="A559" s="7" t="s">
        <v>8</v>
      </c>
      <c r="B559" s="7">
        <v>310</v>
      </c>
      <c r="C559" s="11">
        <v>310</v>
      </c>
      <c r="D559" s="9">
        <f t="shared" si="8"/>
        <v>0</v>
      </c>
    </row>
    <row r="560" spans="1:4" ht="14.25">
      <c r="A560" s="7" t="s">
        <v>10</v>
      </c>
      <c r="B560" s="7">
        <v>140</v>
      </c>
      <c r="C560" s="11">
        <v>115</v>
      </c>
      <c r="D560" s="9">
        <f t="shared" si="8"/>
        <v>-17.85714285714286</v>
      </c>
    </row>
    <row r="561" spans="1:4" ht="14.25">
      <c r="A561" s="7" t="s">
        <v>12</v>
      </c>
      <c r="B561" s="7"/>
      <c r="C561" s="11"/>
      <c r="D561" s="9" t="e">
        <f t="shared" si="8"/>
        <v>#DIV/0!</v>
      </c>
    </row>
    <row r="562" spans="1:4" ht="14.25">
      <c r="A562" s="7" t="s">
        <v>403</v>
      </c>
      <c r="B562" s="7">
        <v>175</v>
      </c>
      <c r="C562" s="11">
        <v>175</v>
      </c>
      <c r="D562" s="9">
        <f t="shared" si="8"/>
        <v>0</v>
      </c>
    </row>
    <row r="563" spans="1:4" ht="14.25">
      <c r="A563" s="7" t="s">
        <v>405</v>
      </c>
      <c r="B563" s="7">
        <v>24</v>
      </c>
      <c r="C563" s="11">
        <v>20</v>
      </c>
      <c r="D563" s="9">
        <f t="shared" si="8"/>
        <v>-16.666666666666664</v>
      </c>
    </row>
    <row r="564" spans="1:4" ht="14.25">
      <c r="A564" s="7" t="s">
        <v>407</v>
      </c>
      <c r="B564" s="7">
        <v>29</v>
      </c>
      <c r="C564" s="11">
        <v>31</v>
      </c>
      <c r="D564" s="9">
        <f t="shared" si="8"/>
        <v>6.896551724137923</v>
      </c>
    </row>
    <row r="565" spans="1:4" ht="14.25">
      <c r="A565" s="7" t="s">
        <v>409</v>
      </c>
      <c r="B565" s="7">
        <v>245</v>
      </c>
      <c r="C565" s="11">
        <v>247</v>
      </c>
      <c r="D565" s="9">
        <f t="shared" si="8"/>
        <v>0.8163265306122547</v>
      </c>
    </row>
    <row r="566" spans="1:4" ht="14.25">
      <c r="A566" s="7" t="s">
        <v>411</v>
      </c>
      <c r="B566" s="7"/>
      <c r="C566" s="11"/>
      <c r="D566" s="9" t="e">
        <f t="shared" si="8"/>
        <v>#DIV/0!</v>
      </c>
    </row>
    <row r="567" spans="1:4" ht="14.25">
      <c r="A567" s="7" t="s">
        <v>413</v>
      </c>
      <c r="B567" s="7">
        <v>175</v>
      </c>
      <c r="C567" s="11">
        <v>216</v>
      </c>
      <c r="D567" s="9">
        <f t="shared" si="8"/>
        <v>23.42857142857142</v>
      </c>
    </row>
    <row r="568" spans="1:4" ht="14.25">
      <c r="A568" s="7" t="s">
        <v>415</v>
      </c>
      <c r="B568" s="7">
        <v>109</v>
      </c>
      <c r="C568" s="11">
        <v>381</v>
      </c>
      <c r="D568" s="9">
        <f t="shared" si="8"/>
        <v>249.54128440366975</v>
      </c>
    </row>
    <row r="569" spans="1:4" ht="14.25">
      <c r="A569" s="7" t="s">
        <v>417</v>
      </c>
      <c r="B569" s="7">
        <f>SUM(B570:B576)</f>
        <v>5291</v>
      </c>
      <c r="C569" s="7">
        <f>SUM(C570:C576)</f>
        <v>5302</v>
      </c>
      <c r="D569" s="9">
        <f t="shared" si="8"/>
        <v>0.20790020790020236</v>
      </c>
    </row>
    <row r="570" spans="1:4" ht="14.25">
      <c r="A570" s="7" t="s">
        <v>419</v>
      </c>
      <c r="B570" s="7">
        <v>3824</v>
      </c>
      <c r="C570" s="11">
        <v>3824</v>
      </c>
      <c r="D570" s="9">
        <f t="shared" si="8"/>
        <v>0</v>
      </c>
    </row>
    <row r="571" spans="1:4" ht="14.25">
      <c r="A571" s="7" t="s">
        <v>375</v>
      </c>
      <c r="B571" s="7">
        <v>1304</v>
      </c>
      <c r="C571" s="11">
        <v>1253</v>
      </c>
      <c r="D571" s="9">
        <f t="shared" si="8"/>
        <v>-3.9110429447852813</v>
      </c>
    </row>
    <row r="572" spans="1:4" ht="14.25">
      <c r="A572" s="7" t="s">
        <v>376</v>
      </c>
      <c r="B572" s="7">
        <v>163</v>
      </c>
      <c r="C572" s="11">
        <v>225</v>
      </c>
      <c r="D572" s="9">
        <f t="shared" si="8"/>
        <v>38.036809815950924</v>
      </c>
    </row>
    <row r="573" spans="1:4" ht="14.25">
      <c r="A573" s="7" t="s">
        <v>377</v>
      </c>
      <c r="B573" s="7"/>
      <c r="C573" s="7"/>
      <c r="D573" s="9" t="e">
        <f t="shared" si="8"/>
        <v>#DIV/0!</v>
      </c>
    </row>
    <row r="574" spans="1:4" ht="14.25">
      <c r="A574" s="7" t="s">
        <v>378</v>
      </c>
      <c r="B574" s="7"/>
      <c r="C574" s="7"/>
      <c r="D574" s="9" t="e">
        <f t="shared" si="8"/>
        <v>#DIV/0!</v>
      </c>
    </row>
    <row r="575" spans="1:4" ht="14.25">
      <c r="A575" s="7" t="s">
        <v>1165</v>
      </c>
      <c r="B575" s="7"/>
      <c r="C575" s="7"/>
      <c r="D575" s="9" t="e">
        <f t="shared" si="8"/>
        <v>#DIV/0!</v>
      </c>
    </row>
    <row r="576" spans="1:4" ht="14.25">
      <c r="A576" s="7" t="s">
        <v>382</v>
      </c>
      <c r="B576" s="7"/>
      <c r="C576" s="7"/>
      <c r="D576" s="9" t="e">
        <f t="shared" si="8"/>
        <v>#DIV/0!</v>
      </c>
    </row>
    <row r="577" spans="1:4" ht="14.25">
      <c r="A577" s="7" t="s">
        <v>384</v>
      </c>
      <c r="B577" s="7">
        <f>SUM(B578:B582)</f>
        <v>25576</v>
      </c>
      <c r="C577" s="7">
        <f>SUM(C578:C582)</f>
        <v>30513</v>
      </c>
      <c r="D577" s="9">
        <f t="shared" si="8"/>
        <v>19.303253049734124</v>
      </c>
    </row>
    <row r="578" spans="1:4" ht="14.25">
      <c r="A578" s="7" t="s">
        <v>386</v>
      </c>
      <c r="B578" s="7">
        <v>12976</v>
      </c>
      <c r="C578" s="11">
        <v>15847</v>
      </c>
      <c r="D578" s="9">
        <f t="shared" si="8"/>
        <v>22.12546239210851</v>
      </c>
    </row>
    <row r="579" spans="1:4" ht="14.25">
      <c r="A579" s="7" t="s">
        <v>387</v>
      </c>
      <c r="B579" s="7">
        <v>12274</v>
      </c>
      <c r="C579" s="11">
        <v>14369</v>
      </c>
      <c r="D579" s="9">
        <f t="shared" si="8"/>
        <v>17.06860029330293</v>
      </c>
    </row>
    <row r="580" spans="1:4" ht="14.25">
      <c r="A580" s="7" t="s">
        <v>389</v>
      </c>
      <c r="B580" s="7">
        <v>326</v>
      </c>
      <c r="C580" s="11">
        <v>297</v>
      </c>
      <c r="D580" s="9">
        <f t="shared" si="8"/>
        <v>-8.895705521472397</v>
      </c>
    </row>
    <row r="581" spans="1:4" ht="14.25">
      <c r="A581" s="7" t="s">
        <v>391</v>
      </c>
      <c r="B581" s="7"/>
      <c r="C581" s="7"/>
      <c r="D581" s="9" t="e">
        <f aca="true" t="shared" si="9" ref="D581:D644">(C581/B581-1)*100</f>
        <v>#DIV/0!</v>
      </c>
    </row>
    <row r="582" spans="1:4" ht="14.25">
      <c r="A582" s="7" t="s">
        <v>393</v>
      </c>
      <c r="B582" s="7"/>
      <c r="C582" s="7"/>
      <c r="D582" s="9" t="e">
        <f t="shared" si="9"/>
        <v>#DIV/0!</v>
      </c>
    </row>
    <row r="583" spans="1:4" ht="14.25">
      <c r="A583" s="7" t="s">
        <v>395</v>
      </c>
      <c r="B583" s="7">
        <f>SUM(B584:B586)</f>
        <v>2825</v>
      </c>
      <c r="C583" s="7">
        <f>SUM(C584:C586)</f>
        <v>1265</v>
      </c>
      <c r="D583" s="9">
        <f t="shared" si="9"/>
        <v>-55.2212389380531</v>
      </c>
    </row>
    <row r="584" spans="1:4" ht="14.25">
      <c r="A584" s="7" t="s">
        <v>397</v>
      </c>
      <c r="B584" s="7">
        <v>2825</v>
      </c>
      <c r="C584" s="7">
        <v>1265</v>
      </c>
      <c r="D584" s="9">
        <f t="shared" si="9"/>
        <v>-55.2212389380531</v>
      </c>
    </row>
    <row r="585" spans="1:4" ht="14.25">
      <c r="A585" s="7" t="s">
        <v>399</v>
      </c>
      <c r="B585" s="7"/>
      <c r="C585" s="7"/>
      <c r="D585" s="9" t="e">
        <f t="shared" si="9"/>
        <v>#DIV/0!</v>
      </c>
    </row>
    <row r="586" spans="1:4" ht="14.25">
      <c r="A586" s="7" t="s">
        <v>400</v>
      </c>
      <c r="B586" s="7"/>
      <c r="C586" s="7"/>
      <c r="D586" s="9" t="e">
        <f t="shared" si="9"/>
        <v>#DIV/0!</v>
      </c>
    </row>
    <row r="587" spans="1:4" ht="14.25">
      <c r="A587" s="7" t="s">
        <v>401</v>
      </c>
      <c r="B587" s="7">
        <f>SUM(B588:B600)</f>
        <v>9999</v>
      </c>
      <c r="C587" s="7">
        <f>SUM(C588:C600)</f>
        <v>8513</v>
      </c>
      <c r="D587" s="9">
        <f t="shared" si="9"/>
        <v>-14.861486148614865</v>
      </c>
    </row>
    <row r="588" spans="1:4" ht="14.25">
      <c r="A588" s="7" t="s">
        <v>402</v>
      </c>
      <c r="B588" s="7"/>
      <c r="C588" s="7"/>
      <c r="D588" s="9" t="e">
        <f t="shared" si="9"/>
        <v>#DIV/0!</v>
      </c>
    </row>
    <row r="589" spans="1:4" ht="14.25">
      <c r="A589" s="7" t="s">
        <v>404</v>
      </c>
      <c r="B589" s="7"/>
      <c r="C589" s="7"/>
      <c r="D589" s="9" t="e">
        <f t="shared" si="9"/>
        <v>#DIV/0!</v>
      </c>
    </row>
    <row r="590" spans="1:4" ht="14.25">
      <c r="A590" s="7" t="s">
        <v>406</v>
      </c>
      <c r="B590" s="7"/>
      <c r="C590" s="7"/>
      <c r="D590" s="9" t="e">
        <f t="shared" si="9"/>
        <v>#DIV/0!</v>
      </c>
    </row>
    <row r="591" spans="1:4" ht="14.25">
      <c r="A591" s="7" t="s">
        <v>408</v>
      </c>
      <c r="B591" s="7"/>
      <c r="C591" s="7"/>
      <c r="D591" s="9" t="e">
        <f t="shared" si="9"/>
        <v>#DIV/0!</v>
      </c>
    </row>
    <row r="592" spans="1:4" ht="14.25">
      <c r="A592" s="7" t="s">
        <v>410</v>
      </c>
      <c r="B592" s="7"/>
      <c r="C592" s="7"/>
      <c r="D592" s="9" t="e">
        <f t="shared" si="9"/>
        <v>#DIV/0!</v>
      </c>
    </row>
    <row r="593" spans="1:4" ht="14.25">
      <c r="A593" s="7" t="s">
        <v>412</v>
      </c>
      <c r="B593" s="7">
        <v>3000</v>
      </c>
      <c r="C593" s="7">
        <v>1872</v>
      </c>
      <c r="D593" s="9">
        <f t="shared" si="9"/>
        <v>-37.6</v>
      </c>
    </row>
    <row r="594" spans="1:4" ht="14.25">
      <c r="A594" s="7" t="s">
        <v>414</v>
      </c>
      <c r="B594" s="7"/>
      <c r="C594" s="7"/>
      <c r="D594" s="9" t="e">
        <f t="shared" si="9"/>
        <v>#DIV/0!</v>
      </c>
    </row>
    <row r="595" spans="1:4" ht="14.25">
      <c r="A595" s="7" t="s">
        <v>416</v>
      </c>
      <c r="B595" s="7"/>
      <c r="C595" s="7"/>
      <c r="D595" s="9" t="e">
        <f t="shared" si="9"/>
        <v>#DIV/0!</v>
      </c>
    </row>
    <row r="596" spans="1:4" ht="14.25">
      <c r="A596" s="7" t="s">
        <v>418</v>
      </c>
      <c r="B596" s="7"/>
      <c r="C596" s="7"/>
      <c r="D596" s="9" t="e">
        <f t="shared" si="9"/>
        <v>#DIV/0!</v>
      </c>
    </row>
    <row r="597" spans="1:4" ht="14.25">
      <c r="A597" s="7" t="s">
        <v>420</v>
      </c>
      <c r="B597" s="7"/>
      <c r="C597" s="7"/>
      <c r="D597" s="9" t="e">
        <f t="shared" si="9"/>
        <v>#DIV/0!</v>
      </c>
    </row>
    <row r="598" spans="1:4" ht="14.25">
      <c r="A598" s="7" t="s">
        <v>421</v>
      </c>
      <c r="B598" s="7"/>
      <c r="C598" s="7"/>
      <c r="D598" s="9" t="e">
        <f t="shared" si="9"/>
        <v>#DIV/0!</v>
      </c>
    </row>
    <row r="599" spans="1:4" ht="14.25">
      <c r="A599" s="7" t="s">
        <v>1166</v>
      </c>
      <c r="B599" s="7"/>
      <c r="C599" s="7"/>
      <c r="D599" s="9" t="e">
        <f t="shared" si="9"/>
        <v>#DIV/0!</v>
      </c>
    </row>
    <row r="600" spans="1:4" ht="14.25">
      <c r="A600" s="7" t="s">
        <v>424</v>
      </c>
      <c r="B600" s="7">
        <v>6999</v>
      </c>
      <c r="C600" s="7">
        <v>6641</v>
      </c>
      <c r="D600" s="9">
        <f t="shared" si="9"/>
        <v>-5.115016430918706</v>
      </c>
    </row>
    <row r="601" spans="1:4" ht="14.25">
      <c r="A601" s="7" t="s">
        <v>426</v>
      </c>
      <c r="B601" s="7">
        <f>SUM(B602:B608)</f>
        <v>808</v>
      </c>
      <c r="C601" s="7">
        <f>SUM(C602:C608)</f>
        <v>1022</v>
      </c>
      <c r="D601" s="9">
        <f t="shared" si="9"/>
        <v>26.48514851485149</v>
      </c>
    </row>
    <row r="602" spans="1:4" ht="14.25">
      <c r="A602" s="7" t="s">
        <v>428</v>
      </c>
      <c r="B602" s="7">
        <v>800</v>
      </c>
      <c r="C602" s="7">
        <v>1000</v>
      </c>
      <c r="D602" s="9">
        <f t="shared" si="9"/>
        <v>25</v>
      </c>
    </row>
    <row r="603" spans="1:4" ht="14.25">
      <c r="A603" s="7" t="s">
        <v>430</v>
      </c>
      <c r="B603" s="7"/>
      <c r="C603" s="7"/>
      <c r="D603" s="9" t="e">
        <f t="shared" si="9"/>
        <v>#DIV/0!</v>
      </c>
    </row>
    <row r="604" spans="1:4" ht="14.25">
      <c r="A604" s="7" t="s">
        <v>432</v>
      </c>
      <c r="B604" s="7"/>
      <c r="C604" s="7"/>
      <c r="D604" s="9" t="e">
        <f t="shared" si="9"/>
        <v>#DIV/0!</v>
      </c>
    </row>
    <row r="605" spans="1:4" ht="14.25">
      <c r="A605" s="7" t="s">
        <v>434</v>
      </c>
      <c r="B605" s="7">
        <v>8</v>
      </c>
      <c r="C605" s="7">
        <v>22</v>
      </c>
      <c r="D605" s="9">
        <f t="shared" si="9"/>
        <v>175</v>
      </c>
    </row>
    <row r="606" spans="1:4" ht="14.25">
      <c r="A606" s="7" t="s">
        <v>436</v>
      </c>
      <c r="B606" s="7"/>
      <c r="C606" s="7"/>
      <c r="D606" s="9" t="e">
        <f t="shared" si="9"/>
        <v>#DIV/0!</v>
      </c>
    </row>
    <row r="607" spans="1:4" ht="14.25">
      <c r="A607" s="7" t="s">
        <v>438</v>
      </c>
      <c r="B607" s="7"/>
      <c r="C607" s="7"/>
      <c r="D607" s="9" t="e">
        <f t="shared" si="9"/>
        <v>#DIV/0!</v>
      </c>
    </row>
    <row r="608" spans="1:4" ht="14.25">
      <c r="A608" s="7" t="s">
        <v>440</v>
      </c>
      <c r="B608" s="7"/>
      <c r="C608" s="7"/>
      <c r="D608" s="9" t="e">
        <f t="shared" si="9"/>
        <v>#DIV/0!</v>
      </c>
    </row>
    <row r="609" spans="1:4" ht="14.25">
      <c r="A609" s="7" t="s">
        <v>442</v>
      </c>
      <c r="B609" s="7">
        <f>SUM(B610:B614)</f>
        <v>2101</v>
      </c>
      <c r="C609" s="7">
        <f>SUM(C610:C614)</f>
        <v>2035</v>
      </c>
      <c r="D609" s="9">
        <f t="shared" si="9"/>
        <v>-3.141361256544506</v>
      </c>
    </row>
    <row r="610" spans="1:4" ht="14.25">
      <c r="A610" s="7" t="s">
        <v>443</v>
      </c>
      <c r="B610" s="7">
        <v>127</v>
      </c>
      <c r="C610" s="11">
        <v>263</v>
      </c>
      <c r="D610" s="9">
        <f t="shared" si="9"/>
        <v>107.08661417322833</v>
      </c>
    </row>
    <row r="611" spans="1:4" ht="14.25">
      <c r="A611" s="7" t="s">
        <v>444</v>
      </c>
      <c r="B611" s="7">
        <v>1673</v>
      </c>
      <c r="C611" s="11">
        <v>1494</v>
      </c>
      <c r="D611" s="9">
        <f t="shared" si="9"/>
        <v>-10.699342498505683</v>
      </c>
    </row>
    <row r="612" spans="1:4" ht="14.25">
      <c r="A612" s="7" t="s">
        <v>445</v>
      </c>
      <c r="B612" s="7">
        <v>201</v>
      </c>
      <c r="C612" s="11">
        <v>188</v>
      </c>
      <c r="D612" s="9">
        <f t="shared" si="9"/>
        <v>-6.467661691542292</v>
      </c>
    </row>
    <row r="613" spans="1:4" ht="14.25">
      <c r="A613" s="7" t="s">
        <v>1167</v>
      </c>
      <c r="B613" s="7"/>
      <c r="C613" s="11"/>
      <c r="D613" s="9" t="e">
        <f t="shared" si="9"/>
        <v>#DIV/0!</v>
      </c>
    </row>
    <row r="614" spans="1:4" ht="14.25">
      <c r="A614" s="7" t="s">
        <v>449</v>
      </c>
      <c r="B614" s="7">
        <v>100</v>
      </c>
      <c r="C614" s="11">
        <v>90</v>
      </c>
      <c r="D614" s="9">
        <f t="shared" si="9"/>
        <v>-9.999999999999998</v>
      </c>
    </row>
    <row r="615" spans="1:4" ht="14.25">
      <c r="A615" s="7" t="s">
        <v>451</v>
      </c>
      <c r="B615" s="7">
        <f>SUM(B616:B621)</f>
        <v>1031</v>
      </c>
      <c r="C615" s="7">
        <f>SUM(C616:C621)</f>
        <v>1253</v>
      </c>
      <c r="D615" s="9">
        <f t="shared" si="9"/>
        <v>21.53249272550921</v>
      </c>
    </row>
    <row r="616" spans="1:4" ht="14.25">
      <c r="A616" s="7" t="s">
        <v>453</v>
      </c>
      <c r="B616" s="7">
        <v>181</v>
      </c>
      <c r="C616" s="11">
        <v>389</v>
      </c>
      <c r="D616" s="9">
        <f t="shared" si="9"/>
        <v>114.91712707182322</v>
      </c>
    </row>
    <row r="617" spans="1:4" ht="14.25">
      <c r="A617" s="7" t="s">
        <v>455</v>
      </c>
      <c r="B617" s="7">
        <v>10</v>
      </c>
      <c r="C617" s="11">
        <v>10</v>
      </c>
      <c r="D617" s="9">
        <f t="shared" si="9"/>
        <v>0</v>
      </c>
    </row>
    <row r="618" spans="1:4" ht="14.25">
      <c r="A618" s="7" t="s">
        <v>457</v>
      </c>
      <c r="B618" s="7"/>
      <c r="C618" s="11"/>
      <c r="D618" s="9" t="e">
        <f t="shared" si="9"/>
        <v>#DIV/0!</v>
      </c>
    </row>
    <row r="619" spans="1:4" ht="14.25">
      <c r="A619" s="7" t="s">
        <v>459</v>
      </c>
      <c r="B619" s="7">
        <v>785</v>
      </c>
      <c r="C619" s="11">
        <v>798</v>
      </c>
      <c r="D619" s="9">
        <f t="shared" si="9"/>
        <v>1.6560509554140124</v>
      </c>
    </row>
    <row r="620" spans="1:4" ht="14.25">
      <c r="A620" s="7" t="s">
        <v>461</v>
      </c>
      <c r="B620" s="7">
        <v>55</v>
      </c>
      <c r="C620" s="11">
        <v>56</v>
      </c>
      <c r="D620" s="9">
        <f t="shared" si="9"/>
        <v>1.8181818181818077</v>
      </c>
    </row>
    <row r="621" spans="1:4" ht="14.25">
      <c r="A621" s="7" t="s">
        <v>463</v>
      </c>
      <c r="B621" s="7"/>
      <c r="C621" s="11"/>
      <c r="D621" s="9" t="e">
        <f t="shared" si="9"/>
        <v>#DIV/0!</v>
      </c>
    </row>
    <row r="622" spans="1:4" ht="14.25">
      <c r="A622" s="7" t="s">
        <v>465</v>
      </c>
      <c r="B622" s="7">
        <f>SUM(B623:B629)</f>
        <v>313</v>
      </c>
      <c r="C622" s="7">
        <f>SUM(C623:C629)</f>
        <v>2802</v>
      </c>
      <c r="D622" s="9">
        <f t="shared" si="9"/>
        <v>795.2076677316294</v>
      </c>
    </row>
    <row r="623" spans="1:4" ht="14.25">
      <c r="A623" s="7" t="s">
        <v>8</v>
      </c>
      <c r="B623" s="7">
        <v>131</v>
      </c>
      <c r="C623" s="11">
        <v>131</v>
      </c>
      <c r="D623" s="9">
        <f t="shared" si="9"/>
        <v>0</v>
      </c>
    </row>
    <row r="624" spans="1:4" ht="14.25">
      <c r="A624" s="7" t="s">
        <v>10</v>
      </c>
      <c r="B624" s="7"/>
      <c r="C624" s="11"/>
      <c r="D624" s="9" t="e">
        <f t="shared" si="9"/>
        <v>#DIV/0!</v>
      </c>
    </row>
    <row r="625" spans="1:4" ht="14.25">
      <c r="A625" s="7" t="s">
        <v>12</v>
      </c>
      <c r="B625" s="7"/>
      <c r="C625" s="7"/>
      <c r="D625" s="9" t="e">
        <f t="shared" si="9"/>
        <v>#DIV/0!</v>
      </c>
    </row>
    <row r="626" spans="1:4" ht="14.25">
      <c r="A626" s="7" t="s">
        <v>423</v>
      </c>
      <c r="B626" s="7">
        <v>169</v>
      </c>
      <c r="C626" s="11">
        <v>631</v>
      </c>
      <c r="D626" s="9">
        <f t="shared" si="9"/>
        <v>273.37278106508876</v>
      </c>
    </row>
    <row r="627" spans="1:4" ht="14.25">
      <c r="A627" s="7" t="s">
        <v>425</v>
      </c>
      <c r="B627" s="7">
        <v>8</v>
      </c>
      <c r="C627" s="11">
        <v>495</v>
      </c>
      <c r="D627" s="9">
        <f t="shared" si="9"/>
        <v>6087.5</v>
      </c>
    </row>
    <row r="628" spans="1:4" ht="14.25">
      <c r="A628" s="7" t="s">
        <v>427</v>
      </c>
      <c r="B628" s="7"/>
      <c r="C628" s="11"/>
      <c r="D628" s="9" t="e">
        <f t="shared" si="9"/>
        <v>#DIV/0!</v>
      </c>
    </row>
    <row r="629" spans="1:4" ht="14.25">
      <c r="A629" s="7" t="s">
        <v>429</v>
      </c>
      <c r="B629" s="7">
        <v>5</v>
      </c>
      <c r="C629" s="11">
        <v>1545</v>
      </c>
      <c r="D629" s="9">
        <f t="shared" si="9"/>
        <v>30800</v>
      </c>
    </row>
    <row r="630" spans="1:4" ht="14.25">
      <c r="A630" s="7" t="s">
        <v>431</v>
      </c>
      <c r="B630" s="7">
        <f>SUM(B631:B634)</f>
        <v>50</v>
      </c>
      <c r="C630" s="7">
        <f>SUM(C631:C634)</f>
        <v>50</v>
      </c>
      <c r="D630" s="9">
        <f t="shared" si="9"/>
        <v>0</v>
      </c>
    </row>
    <row r="631" spans="1:4" ht="14.25">
      <c r="A631" s="7" t="s">
        <v>433</v>
      </c>
      <c r="B631" s="7"/>
      <c r="C631" s="7"/>
      <c r="D631" s="9" t="e">
        <f t="shared" si="9"/>
        <v>#DIV/0!</v>
      </c>
    </row>
    <row r="632" spans="1:4" ht="14.25">
      <c r="A632" s="7" t="s">
        <v>435</v>
      </c>
      <c r="B632" s="7">
        <v>50</v>
      </c>
      <c r="C632" s="7">
        <v>50</v>
      </c>
      <c r="D632" s="9">
        <f t="shared" si="9"/>
        <v>0</v>
      </c>
    </row>
    <row r="633" spans="1:4" ht="14.25">
      <c r="A633" s="7" t="s">
        <v>437</v>
      </c>
      <c r="B633" s="7"/>
      <c r="C633" s="7"/>
      <c r="D633" s="9" t="e">
        <f t="shared" si="9"/>
        <v>#DIV/0!</v>
      </c>
    </row>
    <row r="634" spans="1:4" ht="14.25">
      <c r="A634" s="7" t="s">
        <v>439</v>
      </c>
      <c r="B634" s="7"/>
      <c r="C634" s="7"/>
      <c r="D634" s="9" t="e">
        <f t="shared" si="9"/>
        <v>#DIV/0!</v>
      </c>
    </row>
    <row r="635" spans="1:4" ht="14.25">
      <c r="A635" s="7" t="s">
        <v>441</v>
      </c>
      <c r="B635" s="7">
        <f>SUM(B636:B639)</f>
        <v>28</v>
      </c>
      <c r="C635" s="7">
        <f>SUM(C636:C639)</f>
        <v>31</v>
      </c>
      <c r="D635" s="9">
        <f t="shared" si="9"/>
        <v>10.71428571428572</v>
      </c>
    </row>
    <row r="636" spans="1:4" ht="14.25">
      <c r="A636" s="7" t="s">
        <v>8</v>
      </c>
      <c r="B636" s="7">
        <v>28</v>
      </c>
      <c r="C636" s="7">
        <v>31</v>
      </c>
      <c r="D636" s="9">
        <f t="shared" si="9"/>
        <v>10.71428571428572</v>
      </c>
    </row>
    <row r="637" spans="1:4" ht="14.25">
      <c r="A637" s="7" t="s">
        <v>10</v>
      </c>
      <c r="B637" s="7"/>
      <c r="C637" s="7"/>
      <c r="D637" s="9" t="e">
        <f t="shared" si="9"/>
        <v>#DIV/0!</v>
      </c>
    </row>
    <row r="638" spans="1:4" ht="14.25">
      <c r="A638" s="7" t="s">
        <v>12</v>
      </c>
      <c r="B638" s="7"/>
      <c r="C638" s="7"/>
      <c r="D638" s="9" t="e">
        <f t="shared" si="9"/>
        <v>#DIV/0!</v>
      </c>
    </row>
    <row r="639" spans="1:4" ht="14.25">
      <c r="A639" s="7" t="s">
        <v>446</v>
      </c>
      <c r="B639" s="7"/>
      <c r="C639" s="7"/>
      <c r="D639" s="9" t="e">
        <f t="shared" si="9"/>
        <v>#DIV/0!</v>
      </c>
    </row>
    <row r="640" spans="1:4" ht="14.25">
      <c r="A640" s="7" t="s">
        <v>1168</v>
      </c>
      <c r="B640" s="7">
        <f>SUM(B641:B642)</f>
        <v>700</v>
      </c>
      <c r="C640" s="7">
        <f>SUM(C641:C642)</f>
        <v>700</v>
      </c>
      <c r="D640" s="9">
        <f t="shared" si="9"/>
        <v>0</v>
      </c>
    </row>
    <row r="641" spans="1:4" ht="14.25">
      <c r="A641" s="7" t="s">
        <v>1169</v>
      </c>
      <c r="B641" s="7">
        <v>700</v>
      </c>
      <c r="C641" s="11">
        <v>700</v>
      </c>
      <c r="D641" s="9">
        <f t="shared" si="9"/>
        <v>0</v>
      </c>
    </row>
    <row r="642" spans="1:4" ht="14.25">
      <c r="A642" s="7" t="s">
        <v>452</v>
      </c>
      <c r="B642" s="7"/>
      <c r="C642" s="7"/>
      <c r="D642" s="9" t="e">
        <f t="shared" si="9"/>
        <v>#DIV/0!</v>
      </c>
    </row>
    <row r="643" spans="1:4" ht="14.25">
      <c r="A643" s="7" t="s">
        <v>1170</v>
      </c>
      <c r="B643" s="7">
        <f>SUM(B644:B645)</f>
        <v>587</v>
      </c>
      <c r="C643" s="7">
        <f>SUM(C644:C645)</f>
        <v>347</v>
      </c>
      <c r="D643" s="9">
        <f t="shared" si="9"/>
        <v>-40.88586030664395</v>
      </c>
    </row>
    <row r="644" spans="1:4" ht="14.25">
      <c r="A644" s="7" t="s">
        <v>1171</v>
      </c>
      <c r="B644" s="7">
        <v>200</v>
      </c>
      <c r="C644" s="7"/>
      <c r="D644" s="9">
        <f t="shared" si="9"/>
        <v>-100</v>
      </c>
    </row>
    <row r="645" spans="1:4" ht="14.25">
      <c r="A645" s="7" t="s">
        <v>1172</v>
      </c>
      <c r="B645" s="7">
        <v>387</v>
      </c>
      <c r="C645" s="11">
        <v>347</v>
      </c>
      <c r="D645" s="9">
        <f aca="true" t="shared" si="10" ref="D645:D708">(C645/B645-1)*100</f>
        <v>-10.335917312661502</v>
      </c>
    </row>
    <row r="646" spans="1:4" ht="14.25">
      <c r="A646" s="7" t="s">
        <v>1173</v>
      </c>
      <c r="B646" s="7">
        <f>SUM(B647:B648)</f>
        <v>0</v>
      </c>
      <c r="C646" s="7">
        <f>SUM(C647:C648)</f>
        <v>0</v>
      </c>
      <c r="D646" s="9" t="e">
        <f t="shared" si="10"/>
        <v>#DIV/0!</v>
      </c>
    </row>
    <row r="647" spans="1:4" ht="14.25">
      <c r="A647" s="7" t="s">
        <v>1174</v>
      </c>
      <c r="B647" s="7"/>
      <c r="C647" s="7"/>
      <c r="D647" s="9" t="e">
        <f t="shared" si="10"/>
        <v>#DIV/0!</v>
      </c>
    </row>
    <row r="648" spans="1:4" ht="14.25">
      <c r="A648" s="7" t="s">
        <v>1175</v>
      </c>
      <c r="B648" s="7"/>
      <c r="C648" s="7"/>
      <c r="D648" s="9" t="e">
        <f t="shared" si="10"/>
        <v>#DIV/0!</v>
      </c>
    </row>
    <row r="649" spans="1:4" ht="14.25">
      <c r="A649" s="7" t="s">
        <v>466</v>
      </c>
      <c r="B649" s="7">
        <f>SUM(B650:B651)</f>
        <v>300</v>
      </c>
      <c r="C649" s="7">
        <f>SUM(C650:C651)</f>
        <v>50</v>
      </c>
      <c r="D649" s="9">
        <f t="shared" si="10"/>
        <v>-83.33333333333334</v>
      </c>
    </row>
    <row r="650" spans="1:4" ht="14.25">
      <c r="A650" s="7" t="s">
        <v>467</v>
      </c>
      <c r="B650" s="7">
        <v>300</v>
      </c>
      <c r="C650" s="7">
        <v>50</v>
      </c>
      <c r="D650" s="9">
        <f t="shared" si="10"/>
        <v>-83.33333333333334</v>
      </c>
    </row>
    <row r="651" spans="1:4" ht="14.25">
      <c r="A651" s="7" t="s">
        <v>468</v>
      </c>
      <c r="B651" s="7"/>
      <c r="C651" s="7"/>
      <c r="D651" s="9" t="e">
        <f t="shared" si="10"/>
        <v>#DIV/0!</v>
      </c>
    </row>
    <row r="652" spans="1:4" ht="14.25">
      <c r="A652" s="7" t="s">
        <v>1176</v>
      </c>
      <c r="B652" s="7">
        <f>SUM(B653:B654)</f>
        <v>0</v>
      </c>
      <c r="C652" s="7">
        <f>SUM(C653:C654)</f>
        <v>0</v>
      </c>
      <c r="D652" s="9" t="e">
        <f t="shared" si="10"/>
        <v>#DIV/0!</v>
      </c>
    </row>
    <row r="653" spans="1:4" ht="14.25">
      <c r="A653" s="7" t="s">
        <v>1177</v>
      </c>
      <c r="B653" s="7"/>
      <c r="C653" s="7"/>
      <c r="D653" s="9" t="e">
        <f t="shared" si="10"/>
        <v>#DIV/0!</v>
      </c>
    </row>
    <row r="654" spans="1:4" ht="14.25">
      <c r="A654" s="7" t="s">
        <v>1178</v>
      </c>
      <c r="B654" s="7"/>
      <c r="C654" s="7"/>
      <c r="D654" s="9" t="e">
        <f t="shared" si="10"/>
        <v>#DIV/0!</v>
      </c>
    </row>
    <row r="655" spans="1:4" ht="14.25">
      <c r="A655" s="7" t="s">
        <v>475</v>
      </c>
      <c r="B655" s="7">
        <f>SUM(B656)</f>
        <v>3416</v>
      </c>
      <c r="C655" s="7">
        <f>SUM(C656)</f>
        <v>3483</v>
      </c>
      <c r="D655" s="9">
        <f t="shared" si="10"/>
        <v>1.9613583138173407</v>
      </c>
    </row>
    <row r="656" spans="1:4" ht="14.25">
      <c r="A656" s="7" t="s">
        <v>1179</v>
      </c>
      <c r="B656" s="7">
        <v>3416</v>
      </c>
      <c r="C656" s="7">
        <v>3483</v>
      </c>
      <c r="D656" s="9">
        <f t="shared" si="10"/>
        <v>1.9613583138173407</v>
      </c>
    </row>
    <row r="657" spans="1:4" ht="14.25">
      <c r="A657" s="7" t="s">
        <v>1180</v>
      </c>
      <c r="B657" s="7">
        <f>B658+B663+B676+B680+B692+B702+B705+B709+B719</f>
        <v>20707</v>
      </c>
      <c r="C657" s="7">
        <f>C658+C663+C676+C680+C692+C702+C705+C709+C719</f>
        <v>20710</v>
      </c>
      <c r="D657" s="9">
        <f t="shared" si="10"/>
        <v>0.014487854348765872</v>
      </c>
    </row>
    <row r="658" spans="1:4" ht="14.25">
      <c r="A658" s="7" t="s">
        <v>1181</v>
      </c>
      <c r="B658" s="7">
        <f>SUM(B659:B662)</f>
        <v>388</v>
      </c>
      <c r="C658" s="7">
        <f>SUM(C659:C662)</f>
        <v>463</v>
      </c>
      <c r="D658" s="9">
        <f t="shared" si="10"/>
        <v>19.329896907216494</v>
      </c>
    </row>
    <row r="659" spans="1:4" ht="14.25">
      <c r="A659" s="7" t="s">
        <v>8</v>
      </c>
      <c r="B659" s="7">
        <v>241</v>
      </c>
      <c r="C659" s="7">
        <v>261</v>
      </c>
      <c r="D659" s="9">
        <f t="shared" si="10"/>
        <v>8.298755186721984</v>
      </c>
    </row>
    <row r="660" spans="1:4" ht="14.25">
      <c r="A660" s="7" t="s">
        <v>10</v>
      </c>
      <c r="B660" s="7">
        <v>147</v>
      </c>
      <c r="C660" s="7">
        <v>179</v>
      </c>
      <c r="D660" s="9">
        <f t="shared" si="10"/>
        <v>21.7687074829932</v>
      </c>
    </row>
    <row r="661" spans="1:4" ht="14.25">
      <c r="A661" s="7" t="s">
        <v>12</v>
      </c>
      <c r="B661" s="7"/>
      <c r="C661" s="7"/>
      <c r="D661" s="9" t="e">
        <f t="shared" si="10"/>
        <v>#DIV/0!</v>
      </c>
    </row>
    <row r="662" spans="1:4" ht="14.25">
      <c r="A662" s="7" t="s">
        <v>1182</v>
      </c>
      <c r="B662" s="7"/>
      <c r="C662" s="7">
        <v>23</v>
      </c>
      <c r="D662" s="9" t="e">
        <f t="shared" si="10"/>
        <v>#DIV/0!</v>
      </c>
    </row>
    <row r="663" spans="1:4" ht="14.25">
      <c r="A663" s="7" t="s">
        <v>488</v>
      </c>
      <c r="B663" s="7">
        <f>SUM(B664:B675)</f>
        <v>2868</v>
      </c>
      <c r="C663" s="7">
        <f>SUM(C664:C675)</f>
        <v>2922</v>
      </c>
      <c r="D663" s="9">
        <f t="shared" si="10"/>
        <v>1.882845188284521</v>
      </c>
    </row>
    <row r="664" spans="1:4" ht="14.25">
      <c r="A664" s="7" t="s">
        <v>490</v>
      </c>
      <c r="B664" s="7">
        <v>2100</v>
      </c>
      <c r="C664" s="11">
        <v>2290</v>
      </c>
      <c r="D664" s="9">
        <f t="shared" si="10"/>
        <v>9.047619047619037</v>
      </c>
    </row>
    <row r="665" spans="1:4" ht="14.25">
      <c r="A665" s="7" t="s">
        <v>492</v>
      </c>
      <c r="B665" s="7">
        <v>326</v>
      </c>
      <c r="C665" s="11">
        <v>311</v>
      </c>
      <c r="D665" s="9">
        <f t="shared" si="10"/>
        <v>-4.601226993865026</v>
      </c>
    </row>
    <row r="666" spans="1:4" ht="14.25">
      <c r="A666" s="7" t="s">
        <v>494</v>
      </c>
      <c r="B666" s="7"/>
      <c r="C666" s="11"/>
      <c r="D666" s="9" t="e">
        <f t="shared" si="10"/>
        <v>#DIV/0!</v>
      </c>
    </row>
    <row r="667" spans="1:4" ht="14.25">
      <c r="A667" s="7" t="s">
        <v>496</v>
      </c>
      <c r="B667" s="7"/>
      <c r="C667" s="11"/>
      <c r="D667" s="9" t="e">
        <f t="shared" si="10"/>
        <v>#DIV/0!</v>
      </c>
    </row>
    <row r="668" spans="1:4" ht="14.25">
      <c r="A668" s="7" t="s">
        <v>498</v>
      </c>
      <c r="B668" s="7"/>
      <c r="C668" s="11"/>
      <c r="D668" s="9" t="e">
        <f t="shared" si="10"/>
        <v>#DIV/0!</v>
      </c>
    </row>
    <row r="669" spans="1:4" ht="14.25">
      <c r="A669" s="7" t="s">
        <v>500</v>
      </c>
      <c r="B669" s="7"/>
      <c r="C669" s="11"/>
      <c r="D669" s="9" t="e">
        <f t="shared" si="10"/>
        <v>#DIV/0!</v>
      </c>
    </row>
    <row r="670" spans="1:4" ht="14.25">
      <c r="A670" s="7" t="s">
        <v>502</v>
      </c>
      <c r="B670" s="7"/>
      <c r="C670" s="11"/>
      <c r="D670" s="9" t="e">
        <f t="shared" si="10"/>
        <v>#DIV/0!</v>
      </c>
    </row>
    <row r="671" spans="1:4" ht="14.25">
      <c r="A671" s="7" t="s">
        <v>504</v>
      </c>
      <c r="B671" s="7">
        <v>154</v>
      </c>
      <c r="C671" s="11">
        <v>51</v>
      </c>
      <c r="D671" s="9">
        <f t="shared" si="10"/>
        <v>-66.88311688311688</v>
      </c>
    </row>
    <row r="672" spans="1:4" ht="14.25">
      <c r="A672" s="7" t="s">
        <v>506</v>
      </c>
      <c r="B672" s="7"/>
      <c r="C672" s="11"/>
      <c r="D672" s="9" t="e">
        <f t="shared" si="10"/>
        <v>#DIV/0!</v>
      </c>
    </row>
    <row r="673" spans="1:4" ht="14.25">
      <c r="A673" s="7" t="s">
        <v>508</v>
      </c>
      <c r="B673" s="7"/>
      <c r="C673" s="11"/>
      <c r="D673" s="9" t="e">
        <f t="shared" si="10"/>
        <v>#DIV/0!</v>
      </c>
    </row>
    <row r="674" spans="1:4" ht="14.25">
      <c r="A674" s="7" t="s">
        <v>510</v>
      </c>
      <c r="B674" s="7"/>
      <c r="C674" s="11"/>
      <c r="D674" s="9" t="e">
        <f t="shared" si="10"/>
        <v>#DIV/0!</v>
      </c>
    </row>
    <row r="675" spans="1:4" ht="14.25">
      <c r="A675" s="7" t="s">
        <v>512</v>
      </c>
      <c r="B675" s="7">
        <v>288</v>
      </c>
      <c r="C675" s="11">
        <v>270</v>
      </c>
      <c r="D675" s="9">
        <f t="shared" si="10"/>
        <v>-6.25</v>
      </c>
    </row>
    <row r="676" spans="1:4" ht="14.25">
      <c r="A676" s="7" t="s">
        <v>514</v>
      </c>
      <c r="B676" s="7">
        <f>SUM(B677:B679)</f>
        <v>0</v>
      </c>
      <c r="C676" s="7">
        <f>SUM(C677:C679)</f>
        <v>0</v>
      </c>
      <c r="D676" s="9" t="e">
        <f t="shared" si="10"/>
        <v>#DIV/0!</v>
      </c>
    </row>
    <row r="677" spans="1:4" ht="14.25">
      <c r="A677" s="7" t="s">
        <v>516</v>
      </c>
      <c r="B677" s="7"/>
      <c r="C677" s="7"/>
      <c r="D677" s="9" t="e">
        <f t="shared" si="10"/>
        <v>#DIV/0!</v>
      </c>
    </row>
    <row r="678" spans="1:4" ht="14.25">
      <c r="A678" s="7" t="s">
        <v>518</v>
      </c>
      <c r="B678" s="7"/>
      <c r="C678" s="7"/>
      <c r="D678" s="9" t="e">
        <f t="shared" si="10"/>
        <v>#DIV/0!</v>
      </c>
    </row>
    <row r="679" spans="1:4" ht="14.25">
      <c r="A679" s="7" t="s">
        <v>470</v>
      </c>
      <c r="B679" s="7"/>
      <c r="C679" s="7"/>
      <c r="D679" s="9" t="e">
        <f t="shared" si="10"/>
        <v>#DIV/0!</v>
      </c>
    </row>
    <row r="680" spans="1:4" ht="14.25">
      <c r="A680" s="7" t="s">
        <v>472</v>
      </c>
      <c r="B680" s="7">
        <f>SUM(B681:B691)</f>
        <v>2875</v>
      </c>
      <c r="C680" s="7">
        <f>SUM(C681:C691)</f>
        <v>2994</v>
      </c>
      <c r="D680" s="9">
        <f t="shared" si="10"/>
        <v>4.139130434782601</v>
      </c>
    </row>
    <row r="681" spans="1:4" ht="14.25">
      <c r="A681" s="7" t="s">
        <v>474</v>
      </c>
      <c r="B681" s="7">
        <v>1747</v>
      </c>
      <c r="C681" s="11">
        <v>1881</v>
      </c>
      <c r="D681" s="9">
        <f t="shared" si="10"/>
        <v>7.670291929021178</v>
      </c>
    </row>
    <row r="682" spans="1:4" ht="14.25">
      <c r="A682" s="7" t="s">
        <v>476</v>
      </c>
      <c r="B682" s="7">
        <v>268</v>
      </c>
      <c r="C682" s="11">
        <v>262</v>
      </c>
      <c r="D682" s="9">
        <f t="shared" si="10"/>
        <v>-2.238805970149249</v>
      </c>
    </row>
    <row r="683" spans="1:4" ht="14.25">
      <c r="A683" s="7" t="s">
        <v>478</v>
      </c>
      <c r="B683" s="7">
        <v>311</v>
      </c>
      <c r="C683" s="11">
        <v>332</v>
      </c>
      <c r="D683" s="9">
        <f t="shared" si="10"/>
        <v>6.7524115755627</v>
      </c>
    </row>
    <row r="684" spans="1:4" ht="14.25">
      <c r="A684" s="7" t="s">
        <v>480</v>
      </c>
      <c r="B684" s="7"/>
      <c r="C684" s="11"/>
      <c r="D684" s="9" t="e">
        <f t="shared" si="10"/>
        <v>#DIV/0!</v>
      </c>
    </row>
    <row r="685" spans="1:4" ht="14.25">
      <c r="A685" s="7" t="s">
        <v>482</v>
      </c>
      <c r="B685" s="7">
        <v>237</v>
      </c>
      <c r="C685" s="11">
        <v>157</v>
      </c>
      <c r="D685" s="9">
        <f t="shared" si="10"/>
        <v>-33.755274261603375</v>
      </c>
    </row>
    <row r="686" spans="1:4" ht="14.25">
      <c r="A686" s="7" t="s">
        <v>483</v>
      </c>
      <c r="B686" s="7">
        <v>37</v>
      </c>
      <c r="C686" s="11">
        <v>37</v>
      </c>
      <c r="D686" s="9">
        <f t="shared" si="10"/>
        <v>0</v>
      </c>
    </row>
    <row r="687" spans="1:4" ht="14.25">
      <c r="A687" s="7" t="s">
        <v>484</v>
      </c>
      <c r="B687" s="7"/>
      <c r="C687" s="11"/>
      <c r="D687" s="9" t="e">
        <f t="shared" si="10"/>
        <v>#DIV/0!</v>
      </c>
    </row>
    <row r="688" spans="1:4" ht="14.25">
      <c r="A688" s="7" t="s">
        <v>485</v>
      </c>
      <c r="B688" s="7">
        <v>184</v>
      </c>
      <c r="C688" s="11">
        <v>184</v>
      </c>
      <c r="D688" s="9">
        <f t="shared" si="10"/>
        <v>0</v>
      </c>
    </row>
    <row r="689" spans="1:4" ht="14.25">
      <c r="A689" s="7" t="s">
        <v>487</v>
      </c>
      <c r="B689" s="7">
        <v>50</v>
      </c>
      <c r="C689" s="11">
        <v>50</v>
      </c>
      <c r="D689" s="9">
        <f t="shared" si="10"/>
        <v>0</v>
      </c>
    </row>
    <row r="690" spans="1:4" ht="14.25">
      <c r="A690" s="7" t="s">
        <v>489</v>
      </c>
      <c r="B690" s="7"/>
      <c r="C690" s="7"/>
      <c r="D690" s="9" t="e">
        <f t="shared" si="10"/>
        <v>#DIV/0!</v>
      </c>
    </row>
    <row r="691" spans="1:4" ht="14.25">
      <c r="A691" s="7" t="s">
        <v>491</v>
      </c>
      <c r="B691" s="7">
        <v>41</v>
      </c>
      <c r="C691" s="7">
        <v>91</v>
      </c>
      <c r="D691" s="9">
        <f t="shared" si="10"/>
        <v>121.95121951219514</v>
      </c>
    </row>
    <row r="692" spans="1:4" ht="14.25">
      <c r="A692" s="7" t="s">
        <v>493</v>
      </c>
      <c r="B692" s="7">
        <f>SUM(B693:B701)</f>
        <v>9901</v>
      </c>
      <c r="C692" s="7">
        <f>SUM(C693:C701)</f>
        <v>11171</v>
      </c>
      <c r="D692" s="9">
        <f t="shared" si="10"/>
        <v>12.826987173012828</v>
      </c>
    </row>
    <row r="693" spans="1:4" ht="14.25">
      <c r="A693" s="7" t="s">
        <v>495</v>
      </c>
      <c r="B693" s="7">
        <v>4852</v>
      </c>
      <c r="C693" s="7">
        <v>5581</v>
      </c>
      <c r="D693" s="9">
        <f t="shared" si="10"/>
        <v>15.02473206924979</v>
      </c>
    </row>
    <row r="694" spans="1:4" ht="14.25">
      <c r="A694" s="7" t="s">
        <v>497</v>
      </c>
      <c r="B694" s="7">
        <v>3133</v>
      </c>
      <c r="C694" s="7">
        <v>3496</v>
      </c>
      <c r="D694" s="9">
        <f t="shared" si="10"/>
        <v>11.586338972231092</v>
      </c>
    </row>
    <row r="695" spans="1:4" ht="14.25">
      <c r="A695" s="7" t="s">
        <v>499</v>
      </c>
      <c r="B695" s="7"/>
      <c r="C695" s="7"/>
      <c r="D695" s="9" t="e">
        <f t="shared" si="10"/>
        <v>#DIV/0!</v>
      </c>
    </row>
    <row r="696" spans="1:4" ht="14.25">
      <c r="A696" s="7" t="s">
        <v>501</v>
      </c>
      <c r="B696" s="7"/>
      <c r="C696" s="7"/>
      <c r="D696" s="9" t="e">
        <f t="shared" si="10"/>
        <v>#DIV/0!</v>
      </c>
    </row>
    <row r="697" spans="1:4" ht="14.25">
      <c r="A697" s="7" t="s">
        <v>503</v>
      </c>
      <c r="B697" s="7"/>
      <c r="C697" s="7"/>
      <c r="D697" s="9" t="e">
        <f t="shared" si="10"/>
        <v>#DIV/0!</v>
      </c>
    </row>
    <row r="698" spans="1:4" ht="14.25">
      <c r="A698" s="7" t="s">
        <v>505</v>
      </c>
      <c r="B698" s="7"/>
      <c r="C698" s="7"/>
      <c r="D698" s="9" t="e">
        <f t="shared" si="10"/>
        <v>#DIV/0!</v>
      </c>
    </row>
    <row r="699" spans="1:4" ht="14.25">
      <c r="A699" s="7" t="s">
        <v>1183</v>
      </c>
      <c r="B699" s="7">
        <v>137</v>
      </c>
      <c r="C699" s="7">
        <v>228</v>
      </c>
      <c r="D699" s="9">
        <f t="shared" si="10"/>
        <v>66.42335766423358</v>
      </c>
    </row>
    <row r="700" spans="1:4" ht="14.25">
      <c r="A700" s="7" t="s">
        <v>1184</v>
      </c>
      <c r="B700" s="7"/>
      <c r="C700" s="7"/>
      <c r="D700" s="9" t="e">
        <f t="shared" si="10"/>
        <v>#DIV/0!</v>
      </c>
    </row>
    <row r="701" spans="1:4" ht="14.25">
      <c r="A701" s="7" t="s">
        <v>511</v>
      </c>
      <c r="B701" s="7">
        <v>1779</v>
      </c>
      <c r="C701" s="7">
        <v>1866</v>
      </c>
      <c r="D701" s="9">
        <f t="shared" si="10"/>
        <v>4.890387858347389</v>
      </c>
    </row>
    <row r="702" spans="1:4" ht="14.25">
      <c r="A702" s="7" t="s">
        <v>513</v>
      </c>
      <c r="B702" s="7">
        <f>SUM(B703:B704)</f>
        <v>5</v>
      </c>
      <c r="C702" s="7">
        <f>SUM(C703:C704)</f>
        <v>0</v>
      </c>
      <c r="D702" s="9">
        <f t="shared" si="10"/>
        <v>-100</v>
      </c>
    </row>
    <row r="703" spans="1:4" ht="14.25">
      <c r="A703" s="7" t="s">
        <v>515</v>
      </c>
      <c r="B703" s="7"/>
      <c r="C703" s="7"/>
      <c r="D703" s="9" t="e">
        <f t="shared" si="10"/>
        <v>#DIV/0!</v>
      </c>
    </row>
    <row r="704" spans="1:4" ht="14.25">
      <c r="A704" s="7" t="s">
        <v>517</v>
      </c>
      <c r="B704" s="7">
        <v>5</v>
      </c>
      <c r="C704" s="7"/>
      <c r="D704" s="9">
        <f t="shared" si="10"/>
        <v>-100</v>
      </c>
    </row>
    <row r="705" spans="1:4" ht="14.25">
      <c r="A705" s="7" t="s">
        <v>1185</v>
      </c>
      <c r="B705" s="7">
        <f>SUM(B706:B708)</f>
        <v>1499</v>
      </c>
      <c r="C705" s="7">
        <f>SUM(C706:C708)</f>
        <v>1514</v>
      </c>
      <c r="D705" s="9">
        <f t="shared" si="10"/>
        <v>1.000667111407605</v>
      </c>
    </row>
    <row r="706" spans="1:4" ht="14.25">
      <c r="A706" s="7" t="s">
        <v>1186</v>
      </c>
      <c r="B706" s="7">
        <v>1273</v>
      </c>
      <c r="C706" s="7">
        <v>1466</v>
      </c>
      <c r="D706" s="9">
        <f t="shared" si="10"/>
        <v>15.161036920659864</v>
      </c>
    </row>
    <row r="707" spans="1:4" ht="14.25">
      <c r="A707" s="7" t="s">
        <v>1187</v>
      </c>
      <c r="B707" s="7">
        <v>86</v>
      </c>
      <c r="C707" s="7"/>
      <c r="D707" s="9">
        <f t="shared" si="10"/>
        <v>-100</v>
      </c>
    </row>
    <row r="708" spans="1:4" ht="14.25">
      <c r="A708" s="7" t="s">
        <v>1188</v>
      </c>
      <c r="B708" s="7">
        <v>140</v>
      </c>
      <c r="C708" s="7">
        <v>48</v>
      </c>
      <c r="D708" s="9">
        <f t="shared" si="10"/>
        <v>-65.71428571428571</v>
      </c>
    </row>
    <row r="709" spans="1:4" ht="14.25">
      <c r="A709" s="7" t="s">
        <v>526</v>
      </c>
      <c r="B709" s="7">
        <f>SUM(B710:B718)</f>
        <v>249</v>
      </c>
      <c r="C709" s="7">
        <f>SUM(C710:C718)</f>
        <v>804</v>
      </c>
      <c r="D709" s="9">
        <f aca="true" t="shared" si="11" ref="D709:D772">(C709/B709-1)*100</f>
        <v>222.89156626506025</v>
      </c>
    </row>
    <row r="710" spans="1:4" ht="14.25">
      <c r="A710" s="7" t="s">
        <v>8</v>
      </c>
      <c r="B710" s="7"/>
      <c r="C710" s="7">
        <v>355</v>
      </c>
      <c r="D710" s="9" t="e">
        <f t="shared" si="11"/>
        <v>#DIV/0!</v>
      </c>
    </row>
    <row r="711" spans="1:4" ht="14.25">
      <c r="A711" s="7" t="s">
        <v>10</v>
      </c>
      <c r="B711" s="7">
        <v>30</v>
      </c>
      <c r="C711" s="7">
        <v>50</v>
      </c>
      <c r="D711" s="9">
        <f t="shared" si="11"/>
        <v>66.66666666666667</v>
      </c>
    </row>
    <row r="712" spans="1:4" ht="14.25">
      <c r="A712" s="7" t="s">
        <v>12</v>
      </c>
      <c r="B712" s="7"/>
      <c r="C712" s="7"/>
      <c r="D712" s="9" t="e">
        <f t="shared" si="11"/>
        <v>#DIV/0!</v>
      </c>
    </row>
    <row r="713" spans="1:4" ht="14.25">
      <c r="A713" s="7" t="s">
        <v>531</v>
      </c>
      <c r="B713" s="7"/>
      <c r="C713" s="7"/>
      <c r="D713" s="9" t="e">
        <f t="shared" si="11"/>
        <v>#DIV/0!</v>
      </c>
    </row>
    <row r="714" spans="1:4" ht="14.25">
      <c r="A714" s="7" t="s">
        <v>533</v>
      </c>
      <c r="B714" s="7"/>
      <c r="C714" s="7">
        <v>20</v>
      </c>
      <c r="D714" s="9" t="e">
        <f t="shared" si="11"/>
        <v>#DIV/0!</v>
      </c>
    </row>
    <row r="715" spans="1:4" ht="14.25">
      <c r="A715" s="7" t="s">
        <v>535</v>
      </c>
      <c r="B715" s="7"/>
      <c r="C715" s="7"/>
      <c r="D715" s="9" t="e">
        <f t="shared" si="11"/>
        <v>#DIV/0!</v>
      </c>
    </row>
    <row r="716" spans="1:4" ht="14.25">
      <c r="A716" s="7" t="s">
        <v>537</v>
      </c>
      <c r="B716" s="7">
        <v>200</v>
      </c>
      <c r="C716" s="7">
        <v>130</v>
      </c>
      <c r="D716" s="9">
        <f t="shared" si="11"/>
        <v>-35</v>
      </c>
    </row>
    <row r="717" spans="1:4" ht="14.25">
      <c r="A717" s="7" t="s">
        <v>15</v>
      </c>
      <c r="B717" s="7">
        <v>19</v>
      </c>
      <c r="C717" s="7">
        <v>229</v>
      </c>
      <c r="D717" s="9">
        <f t="shared" si="11"/>
        <v>1105.2631578947369</v>
      </c>
    </row>
    <row r="718" spans="1:4" ht="14.25">
      <c r="A718" s="7" t="s">
        <v>540</v>
      </c>
      <c r="B718" s="7"/>
      <c r="C718" s="7">
        <v>20</v>
      </c>
      <c r="D718" s="9" t="e">
        <f t="shared" si="11"/>
        <v>#DIV/0!</v>
      </c>
    </row>
    <row r="719" spans="1:4" ht="14.25">
      <c r="A719" s="7" t="s">
        <v>1189</v>
      </c>
      <c r="B719" s="7">
        <f>SUM(B720)</f>
        <v>2922</v>
      </c>
      <c r="C719" s="7">
        <f>SUM(C720)</f>
        <v>842</v>
      </c>
      <c r="D719" s="9">
        <f t="shared" si="11"/>
        <v>-71.18412046543463</v>
      </c>
    </row>
    <row r="720" spans="1:4" ht="14.25">
      <c r="A720" s="7" t="s">
        <v>1190</v>
      </c>
      <c r="B720" s="7">
        <v>2922</v>
      </c>
      <c r="C720" s="7">
        <v>842</v>
      </c>
      <c r="D720" s="9">
        <f t="shared" si="11"/>
        <v>-71.18412046543463</v>
      </c>
    </row>
    <row r="721" spans="1:4" ht="14.25">
      <c r="A721" s="7" t="s">
        <v>1191</v>
      </c>
      <c r="B721" s="7">
        <f>B722+B731+B735+B744+B750+B756+B762+B765+B768+B769+B770+B776+B777+B778+B794+B800</f>
        <v>9563</v>
      </c>
      <c r="C721" s="7">
        <f>C722+C731+C735+C744+C750+C756+C762+C765+C768+C769+C770+C776+C777+C778+C794+C800</f>
        <v>9205</v>
      </c>
      <c r="D721" s="9">
        <f t="shared" si="11"/>
        <v>-3.743595106138242</v>
      </c>
    </row>
    <row r="722" spans="1:4" ht="14.25">
      <c r="A722" s="7" t="s">
        <v>548</v>
      </c>
      <c r="B722" s="7">
        <f>SUM(B723:B730)</f>
        <v>268</v>
      </c>
      <c r="C722" s="7">
        <f>SUM(C723:C730)</f>
        <v>350</v>
      </c>
      <c r="D722" s="9">
        <f t="shared" si="11"/>
        <v>30.597014925373145</v>
      </c>
    </row>
    <row r="723" spans="1:4" ht="14.25">
      <c r="A723" s="7" t="s">
        <v>8</v>
      </c>
      <c r="B723" s="7">
        <v>208</v>
      </c>
      <c r="C723" s="7">
        <v>230</v>
      </c>
      <c r="D723" s="9">
        <f t="shared" si="11"/>
        <v>10.576923076923084</v>
      </c>
    </row>
    <row r="724" spans="1:4" ht="14.25">
      <c r="A724" s="7" t="s">
        <v>10</v>
      </c>
      <c r="B724" s="7">
        <v>60</v>
      </c>
      <c r="C724" s="7">
        <v>90</v>
      </c>
      <c r="D724" s="9">
        <f t="shared" si="11"/>
        <v>50</v>
      </c>
    </row>
    <row r="725" spans="1:4" ht="14.25">
      <c r="A725" s="7" t="s">
        <v>12</v>
      </c>
      <c r="B725" s="7"/>
      <c r="C725" s="7"/>
      <c r="D725" s="9" t="e">
        <f t="shared" si="11"/>
        <v>#DIV/0!</v>
      </c>
    </row>
    <row r="726" spans="1:4" ht="14.25">
      <c r="A726" s="7" t="s">
        <v>553</v>
      </c>
      <c r="B726" s="7"/>
      <c r="C726" s="7"/>
      <c r="D726" s="9" t="e">
        <f t="shared" si="11"/>
        <v>#DIV/0!</v>
      </c>
    </row>
    <row r="727" spans="1:4" ht="14.25">
      <c r="A727" s="7" t="s">
        <v>555</v>
      </c>
      <c r="B727" s="7"/>
      <c r="C727" s="7"/>
      <c r="D727" s="9" t="e">
        <f t="shared" si="11"/>
        <v>#DIV/0!</v>
      </c>
    </row>
    <row r="728" spans="1:4" ht="14.25">
      <c r="A728" s="7" t="s">
        <v>557</v>
      </c>
      <c r="B728" s="7"/>
      <c r="C728" s="7"/>
      <c r="D728" s="9" t="e">
        <f t="shared" si="11"/>
        <v>#DIV/0!</v>
      </c>
    </row>
    <row r="729" spans="1:4" ht="14.25">
      <c r="A729" s="7" t="s">
        <v>559</v>
      </c>
      <c r="B729" s="7"/>
      <c r="C729" s="7"/>
      <c r="D729" s="9" t="e">
        <f t="shared" si="11"/>
        <v>#DIV/0!</v>
      </c>
    </row>
    <row r="730" spans="1:4" ht="14.25">
      <c r="A730" s="7" t="s">
        <v>561</v>
      </c>
      <c r="B730" s="7"/>
      <c r="C730" s="7">
        <v>30</v>
      </c>
      <c r="D730" s="9" t="e">
        <f t="shared" si="11"/>
        <v>#DIV/0!</v>
      </c>
    </row>
    <row r="731" spans="1:4" ht="14.25">
      <c r="A731" s="7" t="s">
        <v>563</v>
      </c>
      <c r="B731" s="7">
        <f>SUM(B732:B734)</f>
        <v>88</v>
      </c>
      <c r="C731" s="7">
        <f>SUM(C732:C734)</f>
        <v>100</v>
      </c>
      <c r="D731" s="9">
        <f t="shared" si="11"/>
        <v>13.636363636363647</v>
      </c>
    </row>
    <row r="732" spans="1:4" ht="14.25">
      <c r="A732" s="7" t="s">
        <v>565</v>
      </c>
      <c r="B732" s="7"/>
      <c r="C732" s="7"/>
      <c r="D732" s="9" t="e">
        <f t="shared" si="11"/>
        <v>#DIV/0!</v>
      </c>
    </row>
    <row r="733" spans="1:4" ht="14.25">
      <c r="A733" s="7" t="s">
        <v>521</v>
      </c>
      <c r="B733" s="7"/>
      <c r="C733" s="7"/>
      <c r="D733" s="9" t="e">
        <f t="shared" si="11"/>
        <v>#DIV/0!</v>
      </c>
    </row>
    <row r="734" spans="1:4" ht="14.25">
      <c r="A734" s="7" t="s">
        <v>523</v>
      </c>
      <c r="B734" s="7">
        <v>88</v>
      </c>
      <c r="C734" s="7">
        <v>100</v>
      </c>
      <c r="D734" s="9">
        <f t="shared" si="11"/>
        <v>13.636363636363647</v>
      </c>
    </row>
    <row r="735" spans="1:4" ht="14.25">
      <c r="A735" s="7" t="s">
        <v>525</v>
      </c>
      <c r="B735" s="7">
        <f>SUM(B736:B743)</f>
        <v>8000</v>
      </c>
      <c r="C735" s="7">
        <f>SUM(C736:C743)</f>
        <v>8046</v>
      </c>
      <c r="D735" s="9">
        <f t="shared" si="11"/>
        <v>0.5749999999999922</v>
      </c>
    </row>
    <row r="736" spans="1:4" ht="14.25">
      <c r="A736" s="7" t="s">
        <v>527</v>
      </c>
      <c r="B736" s="7"/>
      <c r="C736" s="7">
        <v>500</v>
      </c>
      <c r="D736" s="9" t="e">
        <f t="shared" si="11"/>
        <v>#DIV/0!</v>
      </c>
    </row>
    <row r="737" spans="1:4" ht="14.25">
      <c r="A737" s="7" t="s">
        <v>528</v>
      </c>
      <c r="B737" s="7">
        <v>5500</v>
      </c>
      <c r="C737" s="7">
        <v>6046</v>
      </c>
      <c r="D737" s="9">
        <f t="shared" si="11"/>
        <v>9.927272727272719</v>
      </c>
    </row>
    <row r="738" spans="1:4" ht="14.25">
      <c r="A738" s="7" t="s">
        <v>529</v>
      </c>
      <c r="B738" s="7"/>
      <c r="C738" s="7"/>
      <c r="D738" s="9" t="e">
        <f t="shared" si="11"/>
        <v>#DIV/0!</v>
      </c>
    </row>
    <row r="739" spans="1:4" ht="14.25">
      <c r="A739" s="7" t="s">
        <v>530</v>
      </c>
      <c r="B739" s="7"/>
      <c r="C739" s="7"/>
      <c r="D739" s="9" t="e">
        <f t="shared" si="11"/>
        <v>#DIV/0!</v>
      </c>
    </row>
    <row r="740" spans="1:4" ht="14.25">
      <c r="A740" s="7" t="s">
        <v>532</v>
      </c>
      <c r="B740" s="7"/>
      <c r="C740" s="7"/>
      <c r="D740" s="9" t="e">
        <f t="shared" si="11"/>
        <v>#DIV/0!</v>
      </c>
    </row>
    <row r="741" spans="1:4" ht="14.25">
      <c r="A741" s="7" t="s">
        <v>534</v>
      </c>
      <c r="B741" s="7"/>
      <c r="C741" s="7"/>
      <c r="D741" s="9" t="e">
        <f t="shared" si="11"/>
        <v>#DIV/0!</v>
      </c>
    </row>
    <row r="742" spans="1:4" ht="14.25">
      <c r="A742" s="7" t="s">
        <v>536</v>
      </c>
      <c r="B742" s="7">
        <v>2500</v>
      </c>
      <c r="C742" s="7">
        <v>1500</v>
      </c>
      <c r="D742" s="9">
        <f t="shared" si="11"/>
        <v>-40</v>
      </c>
    </row>
    <row r="743" spans="1:4" ht="14.25">
      <c r="A743" s="7" t="s">
        <v>538</v>
      </c>
      <c r="B743" s="7"/>
      <c r="C743" s="7"/>
      <c r="D743" s="9" t="e">
        <f t="shared" si="11"/>
        <v>#DIV/0!</v>
      </c>
    </row>
    <row r="744" spans="1:4" ht="14.25">
      <c r="A744" s="7" t="s">
        <v>539</v>
      </c>
      <c r="B744" s="7">
        <f>SUM(B745:B749)</f>
        <v>0</v>
      </c>
      <c r="C744" s="7">
        <f>SUM(C745:C749)</f>
        <v>0</v>
      </c>
      <c r="D744" s="9" t="e">
        <f t="shared" si="11"/>
        <v>#DIV/0!</v>
      </c>
    </row>
    <row r="745" spans="1:4" ht="14.25">
      <c r="A745" s="7" t="s">
        <v>541</v>
      </c>
      <c r="B745" s="7"/>
      <c r="C745" s="7"/>
      <c r="D745" s="9" t="e">
        <f t="shared" si="11"/>
        <v>#DIV/0!</v>
      </c>
    </row>
    <row r="746" spans="1:4" ht="14.25">
      <c r="A746" s="7" t="s">
        <v>543</v>
      </c>
      <c r="B746" s="7"/>
      <c r="C746" s="7"/>
      <c r="D746" s="9" t="e">
        <f t="shared" si="11"/>
        <v>#DIV/0!</v>
      </c>
    </row>
    <row r="747" spans="1:4" ht="14.25">
      <c r="A747" s="7" t="s">
        <v>545</v>
      </c>
      <c r="B747" s="7"/>
      <c r="C747" s="7"/>
      <c r="D747" s="9" t="e">
        <f t="shared" si="11"/>
        <v>#DIV/0!</v>
      </c>
    </row>
    <row r="748" spans="1:4" ht="14.25">
      <c r="A748" s="7" t="s">
        <v>547</v>
      </c>
      <c r="B748" s="7"/>
      <c r="C748" s="7"/>
      <c r="D748" s="9" t="e">
        <f t="shared" si="11"/>
        <v>#DIV/0!</v>
      </c>
    </row>
    <row r="749" spans="1:4" ht="14.25">
      <c r="A749" s="7" t="s">
        <v>549</v>
      </c>
      <c r="B749" s="7"/>
      <c r="C749" s="7"/>
      <c r="D749" s="9" t="e">
        <f t="shared" si="11"/>
        <v>#DIV/0!</v>
      </c>
    </row>
    <row r="750" spans="1:4" ht="14.25">
      <c r="A750" s="7" t="s">
        <v>550</v>
      </c>
      <c r="B750" s="7">
        <f>SUM(B751:B755)</f>
        <v>0</v>
      </c>
      <c r="C750" s="7">
        <f>SUM(C751:C755)</f>
        <v>0</v>
      </c>
      <c r="D750" s="9" t="e">
        <f t="shared" si="11"/>
        <v>#DIV/0!</v>
      </c>
    </row>
    <row r="751" spans="1:4" ht="14.25">
      <c r="A751" s="7" t="s">
        <v>551</v>
      </c>
      <c r="B751" s="7"/>
      <c r="C751" s="7"/>
      <c r="D751" s="9" t="e">
        <f t="shared" si="11"/>
        <v>#DIV/0!</v>
      </c>
    </row>
    <row r="752" spans="1:4" ht="14.25">
      <c r="A752" s="7" t="s">
        <v>552</v>
      </c>
      <c r="B752" s="7"/>
      <c r="C752" s="7"/>
      <c r="D752" s="9" t="e">
        <f t="shared" si="11"/>
        <v>#DIV/0!</v>
      </c>
    </row>
    <row r="753" spans="1:4" ht="14.25">
      <c r="A753" s="7" t="s">
        <v>554</v>
      </c>
      <c r="B753" s="7"/>
      <c r="C753" s="7"/>
      <c r="D753" s="9" t="e">
        <f t="shared" si="11"/>
        <v>#DIV/0!</v>
      </c>
    </row>
    <row r="754" spans="1:4" ht="14.25">
      <c r="A754" s="7" t="s">
        <v>556</v>
      </c>
      <c r="B754" s="7"/>
      <c r="C754" s="7"/>
      <c r="D754" s="9" t="e">
        <f t="shared" si="11"/>
        <v>#DIV/0!</v>
      </c>
    </row>
    <row r="755" spans="1:4" ht="14.25">
      <c r="A755" s="7" t="s">
        <v>558</v>
      </c>
      <c r="B755" s="7"/>
      <c r="C755" s="7"/>
      <c r="D755" s="9" t="e">
        <f t="shared" si="11"/>
        <v>#DIV/0!</v>
      </c>
    </row>
    <row r="756" spans="1:4" ht="14.25">
      <c r="A756" s="7" t="s">
        <v>560</v>
      </c>
      <c r="B756" s="7">
        <f>SUM(B757:B761)</f>
        <v>0</v>
      </c>
      <c r="C756" s="7">
        <f>SUM(C757:C761)</f>
        <v>0</v>
      </c>
      <c r="D756" s="9" t="e">
        <f t="shared" si="11"/>
        <v>#DIV/0!</v>
      </c>
    </row>
    <row r="757" spans="1:4" ht="14.25">
      <c r="A757" s="7" t="s">
        <v>562</v>
      </c>
      <c r="B757" s="7"/>
      <c r="C757" s="7"/>
      <c r="D757" s="9" t="e">
        <f t="shared" si="11"/>
        <v>#DIV/0!</v>
      </c>
    </row>
    <row r="758" spans="1:4" ht="14.25">
      <c r="A758" s="7" t="s">
        <v>564</v>
      </c>
      <c r="B758" s="7"/>
      <c r="C758" s="7"/>
      <c r="D758" s="9" t="e">
        <f t="shared" si="11"/>
        <v>#DIV/0!</v>
      </c>
    </row>
    <row r="759" spans="1:4" ht="14.25">
      <c r="A759" s="7" t="s">
        <v>566</v>
      </c>
      <c r="B759" s="7"/>
      <c r="C759" s="7"/>
      <c r="D759" s="9" t="e">
        <f t="shared" si="11"/>
        <v>#DIV/0!</v>
      </c>
    </row>
    <row r="760" spans="1:4" ht="14.25">
      <c r="A760" s="7" t="s">
        <v>567</v>
      </c>
      <c r="B760" s="7"/>
      <c r="C760" s="7"/>
      <c r="D760" s="9" t="e">
        <f t="shared" si="11"/>
        <v>#DIV/0!</v>
      </c>
    </row>
    <row r="761" spans="1:4" ht="14.25">
      <c r="A761" s="7" t="s">
        <v>569</v>
      </c>
      <c r="B761" s="7"/>
      <c r="C761" s="7"/>
      <c r="D761" s="9" t="e">
        <f t="shared" si="11"/>
        <v>#DIV/0!</v>
      </c>
    </row>
    <row r="762" spans="1:4" ht="14.25">
      <c r="A762" s="7" t="s">
        <v>571</v>
      </c>
      <c r="B762" s="7">
        <f>SUM(B763:B764)</f>
        <v>0</v>
      </c>
      <c r="C762" s="7">
        <f>SUM(C763:C764)</f>
        <v>0</v>
      </c>
      <c r="D762" s="9" t="e">
        <f t="shared" si="11"/>
        <v>#DIV/0!</v>
      </c>
    </row>
    <row r="763" spans="1:4" ht="14.25">
      <c r="A763" s="7" t="s">
        <v>572</v>
      </c>
      <c r="B763" s="7"/>
      <c r="C763" s="7"/>
      <c r="D763" s="9" t="e">
        <f t="shared" si="11"/>
        <v>#DIV/0!</v>
      </c>
    </row>
    <row r="764" spans="1:4" ht="14.25">
      <c r="A764" s="7" t="s">
        <v>574</v>
      </c>
      <c r="B764" s="7"/>
      <c r="C764" s="7"/>
      <c r="D764" s="9" t="e">
        <f t="shared" si="11"/>
        <v>#DIV/0!</v>
      </c>
    </row>
    <row r="765" spans="1:4" ht="14.25">
      <c r="A765" s="7" t="s">
        <v>576</v>
      </c>
      <c r="B765" s="7">
        <f>SUM(B766:B767)</f>
        <v>0</v>
      </c>
      <c r="C765" s="7">
        <f>SUM(C766:C767)</f>
        <v>0</v>
      </c>
      <c r="D765" s="9" t="e">
        <f t="shared" si="11"/>
        <v>#DIV/0!</v>
      </c>
    </row>
    <row r="766" spans="1:4" ht="14.25">
      <c r="A766" s="7" t="s">
        <v>577</v>
      </c>
      <c r="B766" s="7"/>
      <c r="C766" s="7"/>
      <c r="D766" s="9" t="e">
        <f t="shared" si="11"/>
        <v>#DIV/0!</v>
      </c>
    </row>
    <row r="767" spans="1:4" ht="14.25">
      <c r="A767" s="7" t="s">
        <v>579</v>
      </c>
      <c r="B767" s="7"/>
      <c r="C767" s="7"/>
      <c r="D767" s="9" t="e">
        <f t="shared" si="11"/>
        <v>#DIV/0!</v>
      </c>
    </row>
    <row r="768" spans="1:4" ht="14.25">
      <c r="A768" s="7" t="s">
        <v>581</v>
      </c>
      <c r="B768" s="7">
        <v>0</v>
      </c>
      <c r="C768" s="7">
        <v>0</v>
      </c>
      <c r="D768" s="9" t="e">
        <f t="shared" si="11"/>
        <v>#DIV/0!</v>
      </c>
    </row>
    <row r="769" spans="1:4" ht="14.25">
      <c r="A769" s="7" t="s">
        <v>583</v>
      </c>
      <c r="B769" s="7">
        <v>64</v>
      </c>
      <c r="C769" s="7">
        <v>73</v>
      </c>
      <c r="D769" s="9">
        <f t="shared" si="11"/>
        <v>14.0625</v>
      </c>
    </row>
    <row r="770" spans="1:4" ht="14.25">
      <c r="A770" s="7" t="s">
        <v>585</v>
      </c>
      <c r="B770" s="7">
        <f>SUM(B771:B775)</f>
        <v>589</v>
      </c>
      <c r="C770" s="7">
        <f>SUM(C771:C775)</f>
        <v>627</v>
      </c>
      <c r="D770" s="9">
        <f t="shared" si="11"/>
        <v>6.451612903225801</v>
      </c>
    </row>
    <row r="771" spans="1:4" ht="14.25">
      <c r="A771" s="7" t="s">
        <v>587</v>
      </c>
      <c r="B771" s="7">
        <v>519</v>
      </c>
      <c r="C771" s="7">
        <v>557</v>
      </c>
      <c r="D771" s="9">
        <f t="shared" si="11"/>
        <v>7.321772639691715</v>
      </c>
    </row>
    <row r="772" spans="1:4" ht="14.25">
      <c r="A772" s="7" t="s">
        <v>589</v>
      </c>
      <c r="B772" s="7">
        <v>60</v>
      </c>
      <c r="C772" s="7">
        <v>60</v>
      </c>
      <c r="D772" s="9">
        <f t="shared" si="11"/>
        <v>0</v>
      </c>
    </row>
    <row r="773" spans="1:4" ht="14.25">
      <c r="A773" s="7" t="s">
        <v>591</v>
      </c>
      <c r="B773" s="7">
        <v>10</v>
      </c>
      <c r="C773" s="7"/>
      <c r="D773" s="9">
        <f aca="true" t="shared" si="12" ref="D773:D836">(C773/B773-1)*100</f>
        <v>-100</v>
      </c>
    </row>
    <row r="774" spans="1:4" ht="14.25">
      <c r="A774" s="7" t="s">
        <v>593</v>
      </c>
      <c r="B774" s="7"/>
      <c r="C774" s="7"/>
      <c r="D774" s="9" t="e">
        <f t="shared" si="12"/>
        <v>#DIV/0!</v>
      </c>
    </row>
    <row r="775" spans="1:4" ht="14.25">
      <c r="A775" s="7" t="s">
        <v>595</v>
      </c>
      <c r="B775" s="7"/>
      <c r="C775" s="7">
        <v>10</v>
      </c>
      <c r="D775" s="9" t="e">
        <f t="shared" si="12"/>
        <v>#DIV/0!</v>
      </c>
    </row>
    <row r="776" spans="1:4" ht="14.25">
      <c r="A776" s="7" t="s">
        <v>597</v>
      </c>
      <c r="B776" s="7">
        <v>544</v>
      </c>
      <c r="C776" s="7">
        <v>0</v>
      </c>
      <c r="D776" s="9">
        <f t="shared" si="12"/>
        <v>-100</v>
      </c>
    </row>
    <row r="777" spans="1:4" ht="14.25">
      <c r="A777" s="7" t="s">
        <v>1201</v>
      </c>
      <c r="B777" s="7">
        <v>0</v>
      </c>
      <c r="C777" s="7">
        <v>0</v>
      </c>
      <c r="D777" s="9" t="e">
        <f t="shared" si="12"/>
        <v>#DIV/0!</v>
      </c>
    </row>
    <row r="778" spans="1:4" ht="14.25">
      <c r="A778" s="7" t="s">
        <v>601</v>
      </c>
      <c r="B778" s="7">
        <f>SUM(B779:B793)</f>
        <v>10</v>
      </c>
      <c r="C778" s="7">
        <f>SUM(C779:C793)</f>
        <v>9</v>
      </c>
      <c r="D778" s="9">
        <f t="shared" si="12"/>
        <v>-9.999999999999998</v>
      </c>
    </row>
    <row r="779" spans="1:4" ht="14.25">
      <c r="A779" s="7" t="s">
        <v>8</v>
      </c>
      <c r="B779" s="7"/>
      <c r="C779" s="7"/>
      <c r="D779" s="9" t="e">
        <f t="shared" si="12"/>
        <v>#DIV/0!</v>
      </c>
    </row>
    <row r="780" spans="1:4" ht="14.25">
      <c r="A780" s="7" t="s">
        <v>10</v>
      </c>
      <c r="B780" s="7"/>
      <c r="C780" s="7"/>
      <c r="D780" s="9" t="e">
        <f t="shared" si="12"/>
        <v>#DIV/0!</v>
      </c>
    </row>
    <row r="781" spans="1:4" ht="14.25">
      <c r="A781" s="7" t="s">
        <v>12</v>
      </c>
      <c r="B781" s="7"/>
      <c r="C781" s="7"/>
      <c r="D781" s="9" t="e">
        <f t="shared" si="12"/>
        <v>#DIV/0!</v>
      </c>
    </row>
    <row r="782" spans="1:4" ht="14.25">
      <c r="A782" s="7" t="s">
        <v>606</v>
      </c>
      <c r="B782" s="7"/>
      <c r="C782" s="7"/>
      <c r="D782" s="9" t="e">
        <f t="shared" si="12"/>
        <v>#DIV/0!</v>
      </c>
    </row>
    <row r="783" spans="1:4" ht="14.25">
      <c r="A783" s="7" t="s">
        <v>608</v>
      </c>
      <c r="B783" s="7"/>
      <c r="C783" s="7"/>
      <c r="D783" s="9" t="e">
        <f t="shared" si="12"/>
        <v>#DIV/0!</v>
      </c>
    </row>
    <row r="784" spans="1:4" ht="14.25">
      <c r="A784" s="7" t="s">
        <v>610</v>
      </c>
      <c r="B784" s="7"/>
      <c r="C784" s="7"/>
      <c r="D784" s="9" t="e">
        <f t="shared" si="12"/>
        <v>#DIV/0!</v>
      </c>
    </row>
    <row r="785" spans="1:4" ht="14.25">
      <c r="A785" s="7" t="s">
        <v>612</v>
      </c>
      <c r="B785" s="7"/>
      <c r="C785" s="7"/>
      <c r="D785" s="9" t="e">
        <f t="shared" si="12"/>
        <v>#DIV/0!</v>
      </c>
    </row>
    <row r="786" spans="1:4" ht="14.25">
      <c r="A786" s="7" t="s">
        <v>614</v>
      </c>
      <c r="B786" s="7"/>
      <c r="C786" s="7"/>
      <c r="D786" s="9" t="e">
        <f t="shared" si="12"/>
        <v>#DIV/0!</v>
      </c>
    </row>
    <row r="787" spans="1:4" ht="14.25">
      <c r="A787" s="7" t="s">
        <v>568</v>
      </c>
      <c r="B787" s="7"/>
      <c r="C787" s="7"/>
      <c r="D787" s="9" t="e">
        <f t="shared" si="12"/>
        <v>#DIV/0!</v>
      </c>
    </row>
    <row r="788" spans="1:4" ht="14.25">
      <c r="A788" s="7" t="s">
        <v>570</v>
      </c>
      <c r="B788" s="7"/>
      <c r="C788" s="7"/>
      <c r="D788" s="9" t="e">
        <f t="shared" si="12"/>
        <v>#DIV/0!</v>
      </c>
    </row>
    <row r="789" spans="1:4" ht="14.25">
      <c r="A789" s="7" t="s">
        <v>48</v>
      </c>
      <c r="B789" s="7"/>
      <c r="C789" s="7"/>
      <c r="D789" s="9" t="e">
        <f t="shared" si="12"/>
        <v>#DIV/0!</v>
      </c>
    </row>
    <row r="790" spans="1:4" ht="14.25">
      <c r="A790" s="7" t="s">
        <v>1192</v>
      </c>
      <c r="B790" s="7"/>
      <c r="C790" s="7"/>
      <c r="D790" s="9" t="e">
        <f t="shared" si="12"/>
        <v>#DIV/0!</v>
      </c>
    </row>
    <row r="791" spans="1:4" ht="14.25">
      <c r="A791" s="7" t="s">
        <v>1193</v>
      </c>
      <c r="B791" s="7">
        <v>10</v>
      </c>
      <c r="C791" s="7">
        <v>9</v>
      </c>
      <c r="D791" s="9">
        <f t="shared" si="12"/>
        <v>-9.999999999999998</v>
      </c>
    </row>
    <row r="792" spans="1:4" ht="14.25">
      <c r="A792" s="7" t="s">
        <v>15</v>
      </c>
      <c r="B792" s="7"/>
      <c r="C792" s="7"/>
      <c r="D792" s="9" t="e">
        <f t="shared" si="12"/>
        <v>#DIV/0!</v>
      </c>
    </row>
    <row r="793" spans="1:4" ht="14.25">
      <c r="A793" s="7" t="s">
        <v>578</v>
      </c>
      <c r="B793" s="7"/>
      <c r="C793" s="7"/>
      <c r="D793" s="9" t="e">
        <f t="shared" si="12"/>
        <v>#DIV/0!</v>
      </c>
    </row>
    <row r="794" spans="1:4" ht="14.25">
      <c r="A794" s="7" t="s">
        <v>1194</v>
      </c>
      <c r="B794" s="7">
        <f>SUM(B795:B799)</f>
        <v>0</v>
      </c>
      <c r="C794" s="7">
        <f>SUM(C795:C799)</f>
        <v>0</v>
      </c>
      <c r="D794" s="9" t="e">
        <f t="shared" si="12"/>
        <v>#DIV/0!</v>
      </c>
    </row>
    <row r="795" spans="1:4" ht="14.25">
      <c r="A795" s="7" t="s">
        <v>1195</v>
      </c>
      <c r="B795" s="7"/>
      <c r="C795" s="7"/>
      <c r="D795" s="9" t="e">
        <f t="shared" si="12"/>
        <v>#DIV/0!</v>
      </c>
    </row>
    <row r="796" spans="1:4" ht="14.25">
      <c r="A796" s="7" t="s">
        <v>1196</v>
      </c>
      <c r="B796" s="7"/>
      <c r="C796" s="7"/>
      <c r="D796" s="9" t="e">
        <f t="shared" si="12"/>
        <v>#DIV/0!</v>
      </c>
    </row>
    <row r="797" spans="1:4" ht="14.25">
      <c r="A797" s="7" t="s">
        <v>1197</v>
      </c>
      <c r="B797" s="7"/>
      <c r="C797" s="7"/>
      <c r="D797" s="9" t="e">
        <f t="shared" si="12"/>
        <v>#DIV/0!</v>
      </c>
    </row>
    <row r="798" spans="1:4" ht="14.25">
      <c r="A798" s="7" t="s">
        <v>1198</v>
      </c>
      <c r="B798" s="7"/>
      <c r="C798" s="7"/>
      <c r="D798" s="9" t="e">
        <f t="shared" si="12"/>
        <v>#DIV/0!</v>
      </c>
    </row>
    <row r="799" spans="1:4" ht="14.25">
      <c r="A799" s="7" t="s">
        <v>1199</v>
      </c>
      <c r="B799" s="7"/>
      <c r="C799" s="7"/>
      <c r="D799" s="9" t="e">
        <f t="shared" si="12"/>
        <v>#DIV/0!</v>
      </c>
    </row>
    <row r="800" spans="1:4" ht="14.25">
      <c r="A800" s="7" t="s">
        <v>592</v>
      </c>
      <c r="B800" s="7">
        <v>0</v>
      </c>
      <c r="C800" s="7">
        <v>0</v>
      </c>
      <c r="D800" s="9" t="e">
        <f t="shared" si="12"/>
        <v>#DIV/0!</v>
      </c>
    </row>
    <row r="801" spans="1:4" ht="14.25">
      <c r="A801" s="7" t="s">
        <v>1200</v>
      </c>
      <c r="B801" s="7">
        <f>B802+B814+B815+B818+B819+B820</f>
        <v>34256</v>
      </c>
      <c r="C801" s="7">
        <f>C802+C814+C815+C818+C819+C820</f>
        <v>26644</v>
      </c>
      <c r="D801" s="9">
        <f t="shared" si="12"/>
        <v>-22.220924801494625</v>
      </c>
    </row>
    <row r="802" spans="1:4" ht="14.25">
      <c r="A802" s="7" t="s">
        <v>596</v>
      </c>
      <c r="B802" s="7">
        <f>SUM(B803:B813)</f>
        <v>6310</v>
      </c>
      <c r="C802" s="7">
        <f>SUM(C803:C813)</f>
        <v>6702</v>
      </c>
      <c r="D802" s="9">
        <f t="shared" si="12"/>
        <v>6.212361331220295</v>
      </c>
    </row>
    <row r="803" spans="1:4" ht="14.25">
      <c r="A803" s="7" t="s">
        <v>598</v>
      </c>
      <c r="B803" s="7">
        <v>489</v>
      </c>
      <c r="C803" s="7">
        <v>517</v>
      </c>
      <c r="D803" s="9">
        <f t="shared" si="12"/>
        <v>5.725971370143146</v>
      </c>
    </row>
    <row r="804" spans="1:4" ht="14.25">
      <c r="A804" s="7" t="s">
        <v>600</v>
      </c>
      <c r="B804" s="7">
        <v>155</v>
      </c>
      <c r="C804" s="7">
        <v>192</v>
      </c>
      <c r="D804" s="9">
        <f t="shared" si="12"/>
        <v>23.870967741935488</v>
      </c>
    </row>
    <row r="805" spans="1:4" ht="14.25">
      <c r="A805" s="7" t="s">
        <v>602</v>
      </c>
      <c r="B805" s="7">
        <v>292</v>
      </c>
      <c r="C805" s="7"/>
      <c r="D805" s="9">
        <f t="shared" si="12"/>
        <v>-100</v>
      </c>
    </row>
    <row r="806" spans="1:4" ht="14.25">
      <c r="A806" s="7" t="s">
        <v>603</v>
      </c>
      <c r="B806" s="7">
        <v>914</v>
      </c>
      <c r="C806" s="7">
        <v>3896</v>
      </c>
      <c r="D806" s="9">
        <f t="shared" si="12"/>
        <v>326.2582056892779</v>
      </c>
    </row>
    <row r="807" spans="1:4" ht="14.25">
      <c r="A807" s="7" t="s">
        <v>604</v>
      </c>
      <c r="B807" s="7">
        <v>113</v>
      </c>
      <c r="C807" s="7">
        <v>121</v>
      </c>
      <c r="D807" s="9">
        <f t="shared" si="12"/>
        <v>7.079646017699126</v>
      </c>
    </row>
    <row r="808" spans="1:4" ht="14.25">
      <c r="A808" s="7" t="s">
        <v>605</v>
      </c>
      <c r="B808" s="7">
        <v>402</v>
      </c>
      <c r="C808" s="7">
        <v>439</v>
      </c>
      <c r="D808" s="9">
        <f t="shared" si="12"/>
        <v>9.203980099502495</v>
      </c>
    </row>
    <row r="809" spans="1:4" ht="14.25">
      <c r="A809" s="7" t="s">
        <v>607</v>
      </c>
      <c r="B809" s="7">
        <v>236</v>
      </c>
      <c r="C809" s="7">
        <v>226</v>
      </c>
      <c r="D809" s="9">
        <f t="shared" si="12"/>
        <v>-4.23728813559322</v>
      </c>
    </row>
    <row r="810" spans="1:4" ht="14.25">
      <c r="A810" s="7" t="s">
        <v>609</v>
      </c>
      <c r="B810" s="7"/>
      <c r="C810" s="7"/>
      <c r="D810" s="9" t="e">
        <f t="shared" si="12"/>
        <v>#DIV/0!</v>
      </c>
    </row>
    <row r="811" spans="1:4" ht="14.25">
      <c r="A811" s="7" t="s">
        <v>611</v>
      </c>
      <c r="B811" s="7">
        <v>10</v>
      </c>
      <c r="C811" s="7">
        <v>62</v>
      </c>
      <c r="D811" s="9">
        <f t="shared" si="12"/>
        <v>520</v>
      </c>
    </row>
    <row r="812" spans="1:4" ht="14.25">
      <c r="A812" s="7" t="s">
        <v>613</v>
      </c>
      <c r="B812" s="7"/>
      <c r="C812" s="7"/>
      <c r="D812" s="9" t="e">
        <f t="shared" si="12"/>
        <v>#DIV/0!</v>
      </c>
    </row>
    <row r="813" spans="1:4" ht="14.25">
      <c r="A813" s="7" t="s">
        <v>615</v>
      </c>
      <c r="B813" s="7">
        <v>3699</v>
      </c>
      <c r="C813" s="7">
        <v>1249</v>
      </c>
      <c r="D813" s="9">
        <f t="shared" si="12"/>
        <v>-66.23411732900783</v>
      </c>
    </row>
    <row r="814" spans="1:4" ht="14.25">
      <c r="A814" s="7" t="s">
        <v>616</v>
      </c>
      <c r="B814" s="7">
        <v>2141</v>
      </c>
      <c r="C814" s="7">
        <v>1332</v>
      </c>
      <c r="D814" s="9">
        <f t="shared" si="12"/>
        <v>-37.78608127043438</v>
      </c>
    </row>
    <row r="815" spans="1:4" ht="14.25">
      <c r="A815" s="7" t="s">
        <v>618</v>
      </c>
      <c r="B815" s="7">
        <f>SUM(B816:B817)</f>
        <v>16894</v>
      </c>
      <c r="C815" s="7">
        <f>SUM(C816:C817)</f>
        <v>9985</v>
      </c>
      <c r="D815" s="9">
        <f t="shared" si="12"/>
        <v>-40.89617615721558</v>
      </c>
    </row>
    <row r="816" spans="1:4" ht="14.25">
      <c r="A816" s="7" t="s">
        <v>620</v>
      </c>
      <c r="B816" s="7"/>
      <c r="C816" s="7"/>
      <c r="D816" s="9" t="e">
        <f t="shared" si="12"/>
        <v>#DIV/0!</v>
      </c>
    </row>
    <row r="817" spans="1:4" ht="14.25">
      <c r="A817" s="7" t="s">
        <v>622</v>
      </c>
      <c r="B817" s="7">
        <v>16894</v>
      </c>
      <c r="C817" s="7">
        <v>9985</v>
      </c>
      <c r="D817" s="9">
        <f t="shared" si="12"/>
        <v>-40.89617615721558</v>
      </c>
    </row>
    <row r="818" spans="1:4" ht="14.25">
      <c r="A818" s="7" t="s">
        <v>624</v>
      </c>
      <c r="B818" s="7">
        <v>7911</v>
      </c>
      <c r="C818" s="7">
        <v>8125</v>
      </c>
      <c r="D818" s="9">
        <f t="shared" si="12"/>
        <v>2.7050941726709743</v>
      </c>
    </row>
    <row r="819" spans="1:4" ht="14.25">
      <c r="A819" s="7" t="s">
        <v>626</v>
      </c>
      <c r="B819" s="7">
        <v>0</v>
      </c>
      <c r="C819" s="7">
        <v>0</v>
      </c>
      <c r="D819" s="9" t="e">
        <f t="shared" si="12"/>
        <v>#DIV/0!</v>
      </c>
    </row>
    <row r="820" spans="1:4" ht="14.25">
      <c r="A820" s="7" t="s">
        <v>1203</v>
      </c>
      <c r="B820" s="7">
        <v>1000</v>
      </c>
      <c r="C820" s="7">
        <v>500</v>
      </c>
      <c r="D820" s="9">
        <f t="shared" si="12"/>
        <v>-50</v>
      </c>
    </row>
    <row r="821" spans="1:4" ht="14.25">
      <c r="A821" s="7" t="s">
        <v>1204</v>
      </c>
      <c r="B821" s="7">
        <f>B822+B851+B880+B907+B918+B929+B935+B942+B946+B950</f>
        <v>9606</v>
      </c>
      <c r="C821" s="7">
        <f>C822+C851+C880+C907+C918+C929+C935+C942+C946+C950</f>
        <v>19291</v>
      </c>
      <c r="D821" s="9">
        <f t="shared" si="12"/>
        <v>100.82240266500105</v>
      </c>
    </row>
    <row r="822" spans="1:4" ht="14.25">
      <c r="A822" s="7" t="s">
        <v>632</v>
      </c>
      <c r="B822" s="7">
        <f>SUM(B823:B850)</f>
        <v>4066</v>
      </c>
      <c r="C822" s="7">
        <f>SUM(C823:C850)</f>
        <v>4670</v>
      </c>
      <c r="D822" s="9">
        <f t="shared" si="12"/>
        <v>14.854894244958183</v>
      </c>
    </row>
    <row r="823" spans="1:4" ht="14.25">
      <c r="A823" s="7" t="s">
        <v>598</v>
      </c>
      <c r="B823" s="7">
        <v>946</v>
      </c>
      <c r="C823" s="7">
        <v>1011</v>
      </c>
      <c r="D823" s="9">
        <f t="shared" si="12"/>
        <v>6.871035940803383</v>
      </c>
    </row>
    <row r="824" spans="1:4" ht="14.25">
      <c r="A824" s="7" t="s">
        <v>600</v>
      </c>
      <c r="B824" s="7">
        <v>250</v>
      </c>
      <c r="C824" s="7">
        <v>579</v>
      </c>
      <c r="D824" s="9">
        <f t="shared" si="12"/>
        <v>131.6</v>
      </c>
    </row>
    <row r="825" spans="1:4" ht="14.25">
      <c r="A825" s="7" t="s">
        <v>602</v>
      </c>
      <c r="B825" s="7"/>
      <c r="C825" s="7"/>
      <c r="D825" s="9" t="e">
        <f t="shared" si="12"/>
        <v>#DIV/0!</v>
      </c>
    </row>
    <row r="826" spans="1:4" ht="14.25">
      <c r="A826" s="7" t="s">
        <v>636</v>
      </c>
      <c r="B826" s="7">
        <v>854</v>
      </c>
      <c r="C826" s="7">
        <v>933</v>
      </c>
      <c r="D826" s="9">
        <f t="shared" si="12"/>
        <v>9.250585480093676</v>
      </c>
    </row>
    <row r="827" spans="1:4" ht="14.25">
      <c r="A827" s="7" t="s">
        <v>637</v>
      </c>
      <c r="B827" s="7"/>
      <c r="C827" s="7"/>
      <c r="D827" s="9" t="e">
        <f t="shared" si="12"/>
        <v>#DIV/0!</v>
      </c>
    </row>
    <row r="828" spans="1:4" ht="14.25">
      <c r="A828" s="7" t="s">
        <v>1205</v>
      </c>
      <c r="B828" s="7">
        <v>114</v>
      </c>
      <c r="C828" s="7">
        <v>183</v>
      </c>
      <c r="D828" s="9">
        <f t="shared" si="12"/>
        <v>60.52631578947369</v>
      </c>
    </row>
    <row r="829" spans="1:4" ht="14.25">
      <c r="A829" s="7" t="s">
        <v>640</v>
      </c>
      <c r="B829" s="7">
        <v>8</v>
      </c>
      <c r="C829" s="7">
        <v>8</v>
      </c>
      <c r="D829" s="9">
        <f t="shared" si="12"/>
        <v>0</v>
      </c>
    </row>
    <row r="830" spans="1:4" ht="14.25">
      <c r="A830" s="7" t="s">
        <v>642</v>
      </c>
      <c r="B830" s="7">
        <v>243</v>
      </c>
      <c r="C830" s="7">
        <v>85</v>
      </c>
      <c r="D830" s="9">
        <f t="shared" si="12"/>
        <v>-65.02057613168724</v>
      </c>
    </row>
    <row r="831" spans="1:4" ht="14.25">
      <c r="A831" s="7" t="s">
        <v>644</v>
      </c>
      <c r="B831" s="7">
        <v>28</v>
      </c>
      <c r="C831" s="7">
        <v>29</v>
      </c>
      <c r="D831" s="9">
        <f t="shared" si="12"/>
        <v>3.571428571428581</v>
      </c>
    </row>
    <row r="832" spans="1:4" ht="14.25">
      <c r="A832" s="7" t="s">
        <v>646</v>
      </c>
      <c r="B832" s="7">
        <v>13</v>
      </c>
      <c r="C832" s="7">
        <v>13</v>
      </c>
      <c r="D832" s="9">
        <f t="shared" si="12"/>
        <v>0</v>
      </c>
    </row>
    <row r="833" spans="1:4" ht="14.25">
      <c r="A833" s="7" t="s">
        <v>648</v>
      </c>
      <c r="B833" s="7"/>
      <c r="C833" s="7"/>
      <c r="D833" s="9" t="e">
        <f t="shared" si="12"/>
        <v>#DIV/0!</v>
      </c>
    </row>
    <row r="834" spans="1:4" ht="14.25">
      <c r="A834" s="7" t="s">
        <v>650</v>
      </c>
      <c r="B834" s="7"/>
      <c r="C834" s="7"/>
      <c r="D834" s="9" t="e">
        <f t="shared" si="12"/>
        <v>#DIV/0!</v>
      </c>
    </row>
    <row r="835" spans="1:4" ht="14.25">
      <c r="A835" s="7" t="s">
        <v>1206</v>
      </c>
      <c r="B835" s="7"/>
      <c r="C835" s="7"/>
      <c r="D835" s="9" t="e">
        <f t="shared" si="12"/>
        <v>#DIV/0!</v>
      </c>
    </row>
    <row r="836" spans="1:4" ht="14.25">
      <c r="A836" s="7" t="s">
        <v>654</v>
      </c>
      <c r="B836" s="7"/>
      <c r="C836" s="7"/>
      <c r="D836" s="9" t="e">
        <f t="shared" si="12"/>
        <v>#DIV/0!</v>
      </c>
    </row>
    <row r="837" spans="1:4" ht="14.25">
      <c r="A837" s="7" t="s">
        <v>656</v>
      </c>
      <c r="B837" s="7"/>
      <c r="C837" s="7"/>
      <c r="D837" s="9" t="e">
        <f aca="true" t="shared" si="13" ref="D837:D900">(C837/B837-1)*100</f>
        <v>#DIV/0!</v>
      </c>
    </row>
    <row r="838" spans="1:4" ht="14.25">
      <c r="A838" s="7" t="s">
        <v>658</v>
      </c>
      <c r="B838" s="7"/>
      <c r="C838" s="7"/>
      <c r="D838" s="9" t="e">
        <f t="shared" si="13"/>
        <v>#DIV/0!</v>
      </c>
    </row>
    <row r="839" spans="1:4" ht="14.25">
      <c r="A839" s="7" t="s">
        <v>660</v>
      </c>
      <c r="B839" s="7">
        <v>1500</v>
      </c>
      <c r="C839" s="7">
        <v>1500</v>
      </c>
      <c r="D839" s="9">
        <f t="shared" si="13"/>
        <v>0</v>
      </c>
    </row>
    <row r="840" spans="1:4" ht="14.25">
      <c r="A840" s="7" t="s">
        <v>662</v>
      </c>
      <c r="B840" s="7"/>
      <c r="C840" s="7"/>
      <c r="D840" s="9" t="e">
        <f t="shared" si="13"/>
        <v>#DIV/0!</v>
      </c>
    </row>
    <row r="841" spans="1:4" ht="14.25">
      <c r="A841" s="7" t="s">
        <v>617</v>
      </c>
      <c r="B841" s="7">
        <v>20</v>
      </c>
      <c r="C841" s="7">
        <v>237</v>
      </c>
      <c r="D841" s="9">
        <f t="shared" si="13"/>
        <v>1085</v>
      </c>
    </row>
    <row r="842" spans="1:4" ht="14.25">
      <c r="A842" s="7" t="s">
        <v>619</v>
      </c>
      <c r="B842" s="7"/>
      <c r="C842" s="7"/>
      <c r="D842" s="9" t="e">
        <f t="shared" si="13"/>
        <v>#DIV/0!</v>
      </c>
    </row>
    <row r="843" spans="1:4" ht="14.25">
      <c r="A843" s="7" t="s">
        <v>621</v>
      </c>
      <c r="B843" s="7"/>
      <c r="C843" s="7"/>
      <c r="D843" s="9" t="e">
        <f t="shared" si="13"/>
        <v>#DIV/0!</v>
      </c>
    </row>
    <row r="844" spans="1:4" ht="14.25">
      <c r="A844" s="7" t="s">
        <v>1202</v>
      </c>
      <c r="B844" s="7">
        <v>16</v>
      </c>
      <c r="C844" s="7">
        <v>18</v>
      </c>
      <c r="D844" s="9">
        <f t="shared" si="13"/>
        <v>12.5</v>
      </c>
    </row>
    <row r="845" spans="1:4" ht="14.25">
      <c r="A845" s="7" t="s">
        <v>625</v>
      </c>
      <c r="B845" s="7"/>
      <c r="C845" s="7"/>
      <c r="D845" s="9" t="e">
        <f t="shared" si="13"/>
        <v>#DIV/0!</v>
      </c>
    </row>
    <row r="846" spans="1:4" ht="14.25">
      <c r="A846" s="7" t="s">
        <v>627</v>
      </c>
      <c r="B846" s="7"/>
      <c r="C846" s="7"/>
      <c r="D846" s="9" t="e">
        <f t="shared" si="13"/>
        <v>#DIV/0!</v>
      </c>
    </row>
    <row r="847" spans="1:4" ht="14.25">
      <c r="A847" s="7" t="s">
        <v>629</v>
      </c>
      <c r="B847" s="7"/>
      <c r="C847" s="7"/>
      <c r="D847" s="9" t="e">
        <f t="shared" si="13"/>
        <v>#DIV/0!</v>
      </c>
    </row>
    <row r="848" spans="1:4" ht="14.25">
      <c r="A848" s="7" t="s">
        <v>631</v>
      </c>
      <c r="B848" s="7"/>
      <c r="C848" s="7"/>
      <c r="D848" s="9" t="e">
        <f t="shared" si="13"/>
        <v>#DIV/0!</v>
      </c>
    </row>
    <row r="849" spans="1:4" ht="14.25">
      <c r="A849" s="7" t="s">
        <v>633</v>
      </c>
      <c r="B849" s="7"/>
      <c r="C849" s="7"/>
      <c r="D849" s="9" t="e">
        <f t="shared" si="13"/>
        <v>#DIV/0!</v>
      </c>
    </row>
    <row r="850" spans="1:4" ht="14.25">
      <c r="A850" s="7" t="s">
        <v>634</v>
      </c>
      <c r="B850" s="7">
        <v>74</v>
      </c>
      <c r="C850" s="7">
        <v>74</v>
      </c>
      <c r="D850" s="9">
        <f t="shared" si="13"/>
        <v>0</v>
      </c>
    </row>
    <row r="851" spans="1:4" ht="14.25">
      <c r="A851" s="7" t="s">
        <v>635</v>
      </c>
      <c r="B851" s="7">
        <f>SUM(B852:B879)</f>
        <v>633</v>
      </c>
      <c r="C851" s="7">
        <f>SUM(C852:C879)</f>
        <v>741</v>
      </c>
      <c r="D851" s="9">
        <f t="shared" si="13"/>
        <v>17.061611374407583</v>
      </c>
    </row>
    <row r="852" spans="1:4" ht="14.25">
      <c r="A852" s="7" t="s">
        <v>598</v>
      </c>
      <c r="B852" s="7">
        <v>142</v>
      </c>
      <c r="C852" s="7">
        <v>152</v>
      </c>
      <c r="D852" s="9">
        <f t="shared" si="13"/>
        <v>7.042253521126751</v>
      </c>
    </row>
    <row r="853" spans="1:4" ht="14.25">
      <c r="A853" s="7" t="s">
        <v>600</v>
      </c>
      <c r="B853" s="7">
        <v>32</v>
      </c>
      <c r="C853" s="7">
        <v>44</v>
      </c>
      <c r="D853" s="9">
        <f t="shared" si="13"/>
        <v>37.5</v>
      </c>
    </row>
    <row r="854" spans="1:4" ht="14.25">
      <c r="A854" s="7" t="s">
        <v>602</v>
      </c>
      <c r="B854" s="7"/>
      <c r="C854" s="7"/>
      <c r="D854" s="9" t="e">
        <f t="shared" si="13"/>
        <v>#DIV/0!</v>
      </c>
    </row>
    <row r="855" spans="1:4" ht="14.25">
      <c r="A855" s="7" t="s">
        <v>639</v>
      </c>
      <c r="B855" s="7"/>
      <c r="C855" s="7"/>
      <c r="D855" s="9" t="e">
        <f t="shared" si="13"/>
        <v>#DIV/0!</v>
      </c>
    </row>
    <row r="856" spans="1:4" ht="14.25">
      <c r="A856" s="7" t="s">
        <v>641</v>
      </c>
      <c r="B856" s="7">
        <v>100</v>
      </c>
      <c r="C856" s="7">
        <v>99</v>
      </c>
      <c r="D856" s="9">
        <f t="shared" si="13"/>
        <v>-1.0000000000000009</v>
      </c>
    </row>
    <row r="857" spans="1:4" ht="14.25">
      <c r="A857" s="7" t="s">
        <v>643</v>
      </c>
      <c r="B857" s="7">
        <v>75</v>
      </c>
      <c r="C857" s="7">
        <v>86</v>
      </c>
      <c r="D857" s="9">
        <f t="shared" si="13"/>
        <v>14.666666666666671</v>
      </c>
    </row>
    <row r="858" spans="1:4" ht="14.25">
      <c r="A858" s="7" t="s">
        <v>645</v>
      </c>
      <c r="B858" s="7"/>
      <c r="C858" s="7">
        <v>44</v>
      </c>
      <c r="D858" s="9" t="e">
        <f t="shared" si="13"/>
        <v>#DIV/0!</v>
      </c>
    </row>
    <row r="859" spans="1:4" ht="14.25">
      <c r="A859" s="7" t="s">
        <v>647</v>
      </c>
      <c r="B859" s="7"/>
      <c r="C859" s="7"/>
      <c r="D859" s="9" t="e">
        <f t="shared" si="13"/>
        <v>#DIV/0!</v>
      </c>
    </row>
    <row r="860" spans="1:4" ht="14.25">
      <c r="A860" s="7" t="s">
        <v>649</v>
      </c>
      <c r="B860" s="7"/>
      <c r="C860" s="7"/>
      <c r="D860" s="9" t="e">
        <f t="shared" si="13"/>
        <v>#DIV/0!</v>
      </c>
    </row>
    <row r="861" spans="1:4" ht="14.25">
      <c r="A861" s="7" t="s">
        <v>651</v>
      </c>
      <c r="B861" s="7"/>
      <c r="C861" s="7"/>
      <c r="D861" s="9" t="e">
        <f t="shared" si="13"/>
        <v>#DIV/0!</v>
      </c>
    </row>
    <row r="862" spans="1:4" ht="14.25">
      <c r="A862" s="7" t="s">
        <v>653</v>
      </c>
      <c r="B862" s="7">
        <v>3</v>
      </c>
      <c r="C862" s="7">
        <v>3</v>
      </c>
      <c r="D862" s="9">
        <f t="shared" si="13"/>
        <v>0</v>
      </c>
    </row>
    <row r="863" spans="1:4" ht="14.25">
      <c r="A863" s="7" t="s">
        <v>655</v>
      </c>
      <c r="B863" s="7">
        <v>35</v>
      </c>
      <c r="C863" s="7">
        <v>38</v>
      </c>
      <c r="D863" s="9">
        <f t="shared" si="13"/>
        <v>8.571428571428562</v>
      </c>
    </row>
    <row r="864" spans="1:4" ht="14.25">
      <c r="A864" s="7" t="s">
        <v>657</v>
      </c>
      <c r="B864" s="7">
        <v>145</v>
      </c>
      <c r="C864" s="7">
        <v>155</v>
      </c>
      <c r="D864" s="9">
        <f t="shared" si="13"/>
        <v>6.896551724137923</v>
      </c>
    </row>
    <row r="865" spans="1:4" ht="14.25">
      <c r="A865" s="7" t="s">
        <v>659</v>
      </c>
      <c r="B865" s="7"/>
      <c r="C865" s="7">
        <v>2</v>
      </c>
      <c r="D865" s="9" t="e">
        <f t="shared" si="13"/>
        <v>#DIV/0!</v>
      </c>
    </row>
    <row r="866" spans="1:4" ht="14.25">
      <c r="A866" s="7" t="s">
        <v>661</v>
      </c>
      <c r="B866" s="7"/>
      <c r="C866" s="7"/>
      <c r="D866" s="9" t="e">
        <f t="shared" si="13"/>
        <v>#DIV/0!</v>
      </c>
    </row>
    <row r="867" spans="1:4" ht="14.25">
      <c r="A867" s="7" t="s">
        <v>663</v>
      </c>
      <c r="B867" s="7"/>
      <c r="C867" s="7"/>
      <c r="D867" s="9" t="e">
        <f t="shared" si="13"/>
        <v>#DIV/0!</v>
      </c>
    </row>
    <row r="868" spans="1:4" ht="14.25">
      <c r="A868" s="7" t="s">
        <v>664</v>
      </c>
      <c r="B868" s="7">
        <v>42</v>
      </c>
      <c r="C868" s="7">
        <v>55</v>
      </c>
      <c r="D868" s="9">
        <f t="shared" si="13"/>
        <v>30.952380952380953</v>
      </c>
    </row>
    <row r="869" spans="1:4" ht="14.25">
      <c r="A869" s="7" t="s">
        <v>666</v>
      </c>
      <c r="B869" s="7"/>
      <c r="C869" s="7"/>
      <c r="D869" s="9" t="e">
        <f t="shared" si="13"/>
        <v>#DIV/0!</v>
      </c>
    </row>
    <row r="870" spans="1:4" ht="14.25">
      <c r="A870" s="7" t="s">
        <v>668</v>
      </c>
      <c r="B870" s="7"/>
      <c r="C870" s="7"/>
      <c r="D870" s="9" t="e">
        <f t="shared" si="13"/>
        <v>#DIV/0!</v>
      </c>
    </row>
    <row r="871" spans="1:4" ht="14.25">
      <c r="A871" s="7" t="s">
        <v>670</v>
      </c>
      <c r="B871" s="7"/>
      <c r="C871" s="7"/>
      <c r="D871" s="9" t="e">
        <f t="shared" si="13"/>
        <v>#DIV/0!</v>
      </c>
    </row>
    <row r="872" spans="1:4" ht="14.25">
      <c r="A872" s="7" t="s">
        <v>672</v>
      </c>
      <c r="B872" s="7"/>
      <c r="C872" s="7"/>
      <c r="D872" s="9" t="e">
        <f t="shared" si="13"/>
        <v>#DIV/0!</v>
      </c>
    </row>
    <row r="873" spans="1:4" ht="14.25">
      <c r="A873" s="7" t="s">
        <v>674</v>
      </c>
      <c r="B873" s="7"/>
      <c r="C873" s="7"/>
      <c r="D873" s="9" t="e">
        <f t="shared" si="13"/>
        <v>#DIV/0!</v>
      </c>
    </row>
    <row r="874" spans="1:4" ht="14.25">
      <c r="A874" s="7" t="s">
        <v>676</v>
      </c>
      <c r="B874" s="7"/>
      <c r="C874" s="7"/>
      <c r="D874" s="9" t="e">
        <f t="shared" si="13"/>
        <v>#DIV/0!</v>
      </c>
    </row>
    <row r="875" spans="1:4" ht="14.25">
      <c r="A875" s="7" t="s">
        <v>678</v>
      </c>
      <c r="B875" s="7"/>
      <c r="C875" s="7"/>
      <c r="D875" s="9" t="e">
        <f t="shared" si="13"/>
        <v>#DIV/0!</v>
      </c>
    </row>
    <row r="876" spans="1:4" ht="14.25">
      <c r="A876" s="7" t="s">
        <v>680</v>
      </c>
      <c r="B876" s="7"/>
      <c r="C876" s="7"/>
      <c r="D876" s="9" t="e">
        <f t="shared" si="13"/>
        <v>#DIV/0!</v>
      </c>
    </row>
    <row r="877" spans="1:4" ht="14.25">
      <c r="A877" s="7" t="s">
        <v>681</v>
      </c>
      <c r="B877" s="7"/>
      <c r="C877" s="7"/>
      <c r="D877" s="9" t="e">
        <f t="shared" si="13"/>
        <v>#DIV/0!</v>
      </c>
    </row>
    <row r="878" spans="1:4" ht="14.25">
      <c r="A878" s="7" t="s">
        <v>1208</v>
      </c>
      <c r="B878" s="7">
        <v>59</v>
      </c>
      <c r="C878" s="7">
        <v>63</v>
      </c>
      <c r="D878" s="9">
        <f t="shared" si="13"/>
        <v>6.779661016949157</v>
      </c>
    </row>
    <row r="879" spans="1:4" ht="14.25">
      <c r="A879" s="7" t="s">
        <v>685</v>
      </c>
      <c r="B879" s="7"/>
      <c r="C879" s="7"/>
      <c r="D879" s="9" t="e">
        <f t="shared" si="13"/>
        <v>#DIV/0!</v>
      </c>
    </row>
    <row r="880" spans="1:4" ht="14.25">
      <c r="A880" s="7" t="s">
        <v>687</v>
      </c>
      <c r="B880" s="7">
        <f>SUM(B881:B906)</f>
        <v>2388</v>
      </c>
      <c r="C880" s="7">
        <f>SUM(C881:C906)</f>
        <v>3975</v>
      </c>
      <c r="D880" s="9">
        <f t="shared" si="13"/>
        <v>66.4572864321608</v>
      </c>
    </row>
    <row r="881" spans="1:4" ht="14.25">
      <c r="A881" s="7" t="s">
        <v>598</v>
      </c>
      <c r="B881" s="7">
        <v>340</v>
      </c>
      <c r="C881" s="7">
        <v>335</v>
      </c>
      <c r="D881" s="9">
        <f t="shared" si="13"/>
        <v>-1.4705882352941124</v>
      </c>
    </row>
    <row r="882" spans="1:4" ht="14.25">
      <c r="A882" s="7" t="s">
        <v>600</v>
      </c>
      <c r="B882" s="7">
        <v>46</v>
      </c>
      <c r="C882" s="7">
        <v>46</v>
      </c>
      <c r="D882" s="9">
        <f t="shared" si="13"/>
        <v>0</v>
      </c>
    </row>
    <row r="883" spans="1:4" ht="14.25">
      <c r="A883" s="7" t="s">
        <v>602</v>
      </c>
      <c r="B883" s="7"/>
      <c r="C883" s="7"/>
      <c r="D883" s="9" t="e">
        <f t="shared" si="13"/>
        <v>#DIV/0!</v>
      </c>
    </row>
    <row r="884" spans="1:4" ht="14.25">
      <c r="A884" s="7" t="s">
        <v>689</v>
      </c>
      <c r="B884" s="7">
        <v>56</v>
      </c>
      <c r="C884" s="7">
        <v>58</v>
      </c>
      <c r="D884" s="9">
        <f t="shared" si="13"/>
        <v>3.571428571428581</v>
      </c>
    </row>
    <row r="885" spans="1:4" ht="14.25">
      <c r="A885" s="7" t="s">
        <v>691</v>
      </c>
      <c r="B885" s="7"/>
      <c r="C885" s="7"/>
      <c r="D885" s="9" t="e">
        <f t="shared" si="13"/>
        <v>#DIV/0!</v>
      </c>
    </row>
    <row r="886" spans="1:4" ht="14.25">
      <c r="A886" s="7" t="s">
        <v>693</v>
      </c>
      <c r="B886" s="7"/>
      <c r="C886" s="7">
        <v>139</v>
      </c>
      <c r="D886" s="9" t="e">
        <f t="shared" si="13"/>
        <v>#DIV/0!</v>
      </c>
    </row>
    <row r="887" spans="1:4" ht="14.25">
      <c r="A887" s="7" t="s">
        <v>695</v>
      </c>
      <c r="B887" s="7"/>
      <c r="C887" s="7"/>
      <c r="D887" s="9" t="e">
        <f t="shared" si="13"/>
        <v>#DIV/0!</v>
      </c>
    </row>
    <row r="888" spans="1:4" ht="14.25">
      <c r="A888" s="7" t="s">
        <v>697</v>
      </c>
      <c r="B888" s="7"/>
      <c r="C888" s="7"/>
      <c r="D888" s="9" t="e">
        <f t="shared" si="13"/>
        <v>#DIV/0!</v>
      </c>
    </row>
    <row r="889" spans="1:4" ht="14.25">
      <c r="A889" s="7" t="s">
        <v>699</v>
      </c>
      <c r="B889" s="7">
        <v>55</v>
      </c>
      <c r="C889" s="7">
        <v>59</v>
      </c>
      <c r="D889" s="9">
        <f t="shared" si="13"/>
        <v>7.272727272727275</v>
      </c>
    </row>
    <row r="890" spans="1:4" ht="14.25">
      <c r="A890" s="7" t="s">
        <v>701</v>
      </c>
      <c r="B890" s="7">
        <v>51</v>
      </c>
      <c r="C890" s="7">
        <v>53</v>
      </c>
      <c r="D890" s="9">
        <f t="shared" si="13"/>
        <v>3.9215686274509887</v>
      </c>
    </row>
    <row r="891" spans="1:4" ht="14.25">
      <c r="A891" s="7" t="s">
        <v>703</v>
      </c>
      <c r="B891" s="7">
        <v>1124</v>
      </c>
      <c r="C891" s="7">
        <v>1743</v>
      </c>
      <c r="D891" s="9">
        <f t="shared" si="13"/>
        <v>55.071174377224196</v>
      </c>
    </row>
    <row r="892" spans="1:4" ht="14.25">
      <c r="A892" s="7" t="s">
        <v>705</v>
      </c>
      <c r="B892" s="7"/>
      <c r="C892" s="7"/>
      <c r="D892" s="9" t="e">
        <f t="shared" si="13"/>
        <v>#DIV/0!</v>
      </c>
    </row>
    <row r="893" spans="1:4" ht="14.25">
      <c r="A893" s="7" t="s">
        <v>706</v>
      </c>
      <c r="B893" s="7">
        <v>2</v>
      </c>
      <c r="C893" s="7">
        <v>2</v>
      </c>
      <c r="D893" s="9">
        <f t="shared" si="13"/>
        <v>0</v>
      </c>
    </row>
    <row r="894" spans="1:4" ht="14.25">
      <c r="A894" s="7" t="s">
        <v>707</v>
      </c>
      <c r="B894" s="7">
        <v>17</v>
      </c>
      <c r="C894" s="7">
        <v>38</v>
      </c>
      <c r="D894" s="9">
        <f t="shared" si="13"/>
        <v>123.52941176470588</v>
      </c>
    </row>
    <row r="895" spans="1:4" ht="14.25">
      <c r="A895" s="7" t="s">
        <v>665</v>
      </c>
      <c r="B895" s="7">
        <v>80</v>
      </c>
      <c r="C895" s="7">
        <v>282</v>
      </c>
      <c r="D895" s="9">
        <f t="shared" si="13"/>
        <v>252.5</v>
      </c>
    </row>
    <row r="896" spans="1:4" ht="14.25">
      <c r="A896" s="7" t="s">
        <v>667</v>
      </c>
      <c r="B896" s="7">
        <v>17</v>
      </c>
      <c r="C896" s="7">
        <v>150</v>
      </c>
      <c r="D896" s="9">
        <f t="shared" si="13"/>
        <v>782.3529411764706</v>
      </c>
    </row>
    <row r="897" spans="1:4" ht="14.25">
      <c r="A897" s="7" t="s">
        <v>1207</v>
      </c>
      <c r="B897" s="7">
        <v>10</v>
      </c>
      <c r="C897" s="7">
        <v>32</v>
      </c>
      <c r="D897" s="9">
        <f t="shared" si="13"/>
        <v>220.00000000000003</v>
      </c>
    </row>
    <row r="898" spans="1:4" ht="14.25">
      <c r="A898" s="7" t="s">
        <v>671</v>
      </c>
      <c r="B898" s="7"/>
      <c r="C898" s="7"/>
      <c r="D898" s="9" t="e">
        <f t="shared" si="13"/>
        <v>#DIV/0!</v>
      </c>
    </row>
    <row r="899" spans="1:4" ht="14.25">
      <c r="A899" s="7" t="s">
        <v>673</v>
      </c>
      <c r="B899" s="7"/>
      <c r="C899" s="7"/>
      <c r="D899" s="9" t="e">
        <f t="shared" si="13"/>
        <v>#DIV/0!</v>
      </c>
    </row>
    <row r="900" spans="1:4" ht="14.25">
      <c r="A900" s="7" t="s">
        <v>675</v>
      </c>
      <c r="B900" s="7"/>
      <c r="C900" s="7">
        <v>10</v>
      </c>
      <c r="D900" s="9" t="e">
        <f t="shared" si="13"/>
        <v>#DIV/0!</v>
      </c>
    </row>
    <row r="901" spans="1:4" ht="14.25">
      <c r="A901" s="7" t="s">
        <v>677</v>
      </c>
      <c r="B901" s="7">
        <v>380</v>
      </c>
      <c r="C901" s="7">
        <v>242</v>
      </c>
      <c r="D901" s="9">
        <f aca="true" t="shared" si="14" ref="D901:D964">(C901/B901-1)*100</f>
        <v>-36.31578947368421</v>
      </c>
    </row>
    <row r="902" spans="1:4" ht="14.25">
      <c r="A902" s="7" t="s">
        <v>679</v>
      </c>
      <c r="B902" s="7">
        <v>200</v>
      </c>
      <c r="C902" s="7">
        <v>130</v>
      </c>
      <c r="D902" s="9">
        <f t="shared" si="14"/>
        <v>-35</v>
      </c>
    </row>
    <row r="903" spans="1:4" ht="14.25">
      <c r="A903" s="7" t="s">
        <v>670</v>
      </c>
      <c r="B903" s="7"/>
      <c r="C903" s="7"/>
      <c r="D903" s="9" t="e">
        <f t="shared" si="14"/>
        <v>#DIV/0!</v>
      </c>
    </row>
    <row r="904" spans="1:4" ht="14.25">
      <c r="A904" s="7" t="s">
        <v>682</v>
      </c>
      <c r="B904" s="7"/>
      <c r="C904" s="7">
        <v>50</v>
      </c>
      <c r="D904" s="9" t="e">
        <f t="shared" si="14"/>
        <v>#DIV/0!</v>
      </c>
    </row>
    <row r="905" spans="1:4" ht="14.25">
      <c r="A905" s="7" t="s">
        <v>684</v>
      </c>
      <c r="B905" s="7">
        <v>10</v>
      </c>
      <c r="C905" s="7">
        <v>606</v>
      </c>
      <c r="D905" s="9">
        <f t="shared" si="14"/>
        <v>5960</v>
      </c>
    </row>
    <row r="906" spans="1:4" ht="14.25">
      <c r="A906" s="7" t="s">
        <v>686</v>
      </c>
      <c r="B906" s="7"/>
      <c r="C906" s="7"/>
      <c r="D906" s="9" t="e">
        <f t="shared" si="14"/>
        <v>#DIV/0!</v>
      </c>
    </row>
    <row r="907" spans="1:4" ht="14.25">
      <c r="A907" s="7" t="s">
        <v>688</v>
      </c>
      <c r="B907" s="7">
        <f>SUM(B908:B917)</f>
        <v>30</v>
      </c>
      <c r="C907" s="7">
        <f>SUM(C908:C917)</f>
        <v>1026</v>
      </c>
      <c r="D907" s="9">
        <f t="shared" si="14"/>
        <v>3320.0000000000005</v>
      </c>
    </row>
    <row r="908" spans="1:4" ht="14.25">
      <c r="A908" s="7" t="s">
        <v>598</v>
      </c>
      <c r="B908" s="7">
        <v>30</v>
      </c>
      <c r="C908" s="7"/>
      <c r="D908" s="9">
        <f t="shared" si="14"/>
        <v>-100</v>
      </c>
    </row>
    <row r="909" spans="1:4" ht="14.25">
      <c r="A909" s="7" t="s">
        <v>600</v>
      </c>
      <c r="B909" s="7"/>
      <c r="C909" s="7">
        <v>26</v>
      </c>
      <c r="D909" s="9" t="e">
        <f t="shared" si="14"/>
        <v>#DIV/0!</v>
      </c>
    </row>
    <row r="910" spans="1:4" ht="14.25">
      <c r="A910" s="7" t="s">
        <v>602</v>
      </c>
      <c r="B910" s="7"/>
      <c r="C910" s="7"/>
      <c r="D910" s="9" t="e">
        <f t="shared" si="14"/>
        <v>#DIV/0!</v>
      </c>
    </row>
    <row r="911" spans="1:4" ht="14.25">
      <c r="A911" s="7" t="s">
        <v>690</v>
      </c>
      <c r="B911" s="7"/>
      <c r="C911" s="7"/>
      <c r="D911" s="9" t="e">
        <f t="shared" si="14"/>
        <v>#DIV/0!</v>
      </c>
    </row>
    <row r="912" spans="1:4" ht="14.25">
      <c r="A912" s="7" t="s">
        <v>692</v>
      </c>
      <c r="B912" s="7"/>
      <c r="C912" s="7"/>
      <c r="D912" s="9" t="e">
        <f t="shared" si="14"/>
        <v>#DIV/0!</v>
      </c>
    </row>
    <row r="913" spans="1:4" ht="14.25">
      <c r="A913" s="7" t="s">
        <v>694</v>
      </c>
      <c r="B913" s="7"/>
      <c r="C913" s="7"/>
      <c r="D913" s="9" t="e">
        <f t="shared" si="14"/>
        <v>#DIV/0!</v>
      </c>
    </row>
    <row r="914" spans="1:4" ht="14.25">
      <c r="A914" s="7" t="s">
        <v>696</v>
      </c>
      <c r="B914" s="7"/>
      <c r="C914" s="7"/>
      <c r="D914" s="9" t="e">
        <f t="shared" si="14"/>
        <v>#DIV/0!</v>
      </c>
    </row>
    <row r="915" spans="1:4" ht="14.25">
      <c r="A915" s="7" t="s">
        <v>1209</v>
      </c>
      <c r="B915" s="7"/>
      <c r="C915" s="7"/>
      <c r="D915" s="9" t="e">
        <f t="shared" si="14"/>
        <v>#DIV/0!</v>
      </c>
    </row>
    <row r="916" spans="1:4" ht="14.25">
      <c r="A916" s="7" t="s">
        <v>700</v>
      </c>
      <c r="B916" s="7"/>
      <c r="C916" s="7">
        <v>1000</v>
      </c>
      <c r="D916" s="9" t="e">
        <f t="shared" si="14"/>
        <v>#DIV/0!</v>
      </c>
    </row>
    <row r="917" spans="1:4" ht="14.25">
      <c r="A917" s="7" t="s">
        <v>702</v>
      </c>
      <c r="B917" s="7"/>
      <c r="C917" s="7"/>
      <c r="D917" s="9" t="e">
        <f t="shared" si="14"/>
        <v>#DIV/0!</v>
      </c>
    </row>
    <row r="918" spans="1:4" ht="14.25">
      <c r="A918" s="7" t="s">
        <v>704</v>
      </c>
      <c r="B918" s="7">
        <f>SUM(B919:B928)</f>
        <v>546</v>
      </c>
      <c r="C918" s="7">
        <f>SUM(C919:C928)</f>
        <v>416</v>
      </c>
      <c r="D918" s="9">
        <f t="shared" si="14"/>
        <v>-23.809523809523814</v>
      </c>
    </row>
    <row r="919" spans="1:4" ht="14.25">
      <c r="A919" s="7" t="s">
        <v>598</v>
      </c>
      <c r="B919" s="7">
        <v>20</v>
      </c>
      <c r="C919" s="7"/>
      <c r="D919" s="9">
        <f t="shared" si="14"/>
        <v>-100</v>
      </c>
    </row>
    <row r="920" spans="1:4" ht="14.25">
      <c r="A920" s="7" t="s">
        <v>600</v>
      </c>
      <c r="B920" s="7"/>
      <c r="C920" s="7">
        <v>20</v>
      </c>
      <c r="D920" s="9" t="e">
        <f t="shared" si="14"/>
        <v>#DIV/0!</v>
      </c>
    </row>
    <row r="921" spans="1:4" ht="14.25">
      <c r="A921" s="7" t="s">
        <v>602</v>
      </c>
      <c r="B921" s="7"/>
      <c r="C921" s="7"/>
      <c r="D921" s="9" t="e">
        <f t="shared" si="14"/>
        <v>#DIV/0!</v>
      </c>
    </row>
    <row r="922" spans="1:4" ht="14.25">
      <c r="A922" s="7" t="s">
        <v>708</v>
      </c>
      <c r="B922" s="7">
        <v>495</v>
      </c>
      <c r="C922" s="7">
        <v>358</v>
      </c>
      <c r="D922" s="9">
        <f t="shared" si="14"/>
        <v>-27.67676767676768</v>
      </c>
    </row>
    <row r="923" spans="1:4" ht="14.25">
      <c r="A923" s="7" t="s">
        <v>710</v>
      </c>
      <c r="B923" s="7"/>
      <c r="C923" s="7"/>
      <c r="D923" s="9" t="e">
        <f t="shared" si="14"/>
        <v>#DIV/0!</v>
      </c>
    </row>
    <row r="924" spans="1:4" ht="14.25">
      <c r="A924" s="7" t="s">
        <v>712</v>
      </c>
      <c r="B924" s="7"/>
      <c r="C924" s="7"/>
      <c r="D924" s="9" t="e">
        <f t="shared" si="14"/>
        <v>#DIV/0!</v>
      </c>
    </row>
    <row r="925" spans="1:4" ht="14.25">
      <c r="A925" s="7" t="s">
        <v>714</v>
      </c>
      <c r="B925" s="7"/>
      <c r="C925" s="7"/>
      <c r="D925" s="9" t="e">
        <f t="shared" si="14"/>
        <v>#DIV/0!</v>
      </c>
    </row>
    <row r="926" spans="1:4" ht="14.25">
      <c r="A926" s="7" t="s">
        <v>716</v>
      </c>
      <c r="B926" s="7"/>
      <c r="C926" s="7"/>
      <c r="D926" s="9" t="e">
        <f t="shared" si="14"/>
        <v>#DIV/0!</v>
      </c>
    </row>
    <row r="927" spans="1:4" ht="14.25">
      <c r="A927" s="7" t="s">
        <v>718</v>
      </c>
      <c r="B927" s="7"/>
      <c r="C927" s="7"/>
      <c r="D927" s="9" t="e">
        <f t="shared" si="14"/>
        <v>#DIV/0!</v>
      </c>
    </row>
    <row r="928" spans="1:4" ht="14.25">
      <c r="A928" s="7" t="s">
        <v>720</v>
      </c>
      <c r="B928" s="7">
        <v>31</v>
      </c>
      <c r="C928" s="7">
        <v>38</v>
      </c>
      <c r="D928" s="9">
        <f t="shared" si="14"/>
        <v>22.580645161290324</v>
      </c>
    </row>
    <row r="929" spans="1:4" ht="14.25">
      <c r="A929" s="7" t="s">
        <v>721</v>
      </c>
      <c r="B929" s="7">
        <f>SUM(B930:B934)</f>
        <v>349</v>
      </c>
      <c r="C929" s="7">
        <f>SUM(C930:C934)</f>
        <v>359</v>
      </c>
      <c r="D929" s="9">
        <f t="shared" si="14"/>
        <v>2.865329512893977</v>
      </c>
    </row>
    <row r="930" spans="1:4" ht="14.25">
      <c r="A930" s="7" t="s">
        <v>722</v>
      </c>
      <c r="B930" s="7">
        <v>129</v>
      </c>
      <c r="C930" s="7">
        <v>139</v>
      </c>
      <c r="D930" s="9">
        <f t="shared" si="14"/>
        <v>7.751937984496116</v>
      </c>
    </row>
    <row r="931" spans="1:4" ht="14.25">
      <c r="A931" s="7" t="s">
        <v>723</v>
      </c>
      <c r="B931" s="7"/>
      <c r="C931" s="7"/>
      <c r="D931" s="9" t="e">
        <f t="shared" si="14"/>
        <v>#DIV/0!</v>
      </c>
    </row>
    <row r="932" spans="1:4" ht="14.25">
      <c r="A932" s="7" t="s">
        <v>725</v>
      </c>
      <c r="B932" s="7"/>
      <c r="C932" s="7"/>
      <c r="D932" s="9" t="e">
        <f t="shared" si="14"/>
        <v>#DIV/0!</v>
      </c>
    </row>
    <row r="933" spans="1:4" ht="14.25">
      <c r="A933" s="7" t="s">
        <v>727</v>
      </c>
      <c r="B933" s="7"/>
      <c r="C933" s="7"/>
      <c r="D933" s="9" t="e">
        <f t="shared" si="14"/>
        <v>#DIV/0!</v>
      </c>
    </row>
    <row r="934" spans="1:4" ht="14.25">
      <c r="A934" s="7" t="s">
        <v>729</v>
      </c>
      <c r="B934" s="7">
        <v>220</v>
      </c>
      <c r="C934" s="7">
        <v>220</v>
      </c>
      <c r="D934" s="9">
        <f t="shared" si="14"/>
        <v>0</v>
      </c>
    </row>
    <row r="935" spans="1:4" ht="14.25">
      <c r="A935" s="7" t="s">
        <v>731</v>
      </c>
      <c r="B935" s="7">
        <f>SUM(B936:B941)</f>
        <v>90</v>
      </c>
      <c r="C935" s="7">
        <f>SUM(C936:C941)</f>
        <v>50</v>
      </c>
      <c r="D935" s="9">
        <f t="shared" si="14"/>
        <v>-44.44444444444444</v>
      </c>
    </row>
    <row r="936" spans="1:4" ht="14.25">
      <c r="A936" s="7" t="s">
        <v>733</v>
      </c>
      <c r="B936" s="7">
        <v>20</v>
      </c>
      <c r="C936" s="7">
        <v>50</v>
      </c>
      <c r="D936" s="9">
        <f t="shared" si="14"/>
        <v>150</v>
      </c>
    </row>
    <row r="937" spans="1:4" ht="14.25">
      <c r="A937" s="7" t="s">
        <v>1212</v>
      </c>
      <c r="B937" s="7"/>
      <c r="C937" s="7"/>
      <c r="D937" s="9" t="e">
        <f t="shared" si="14"/>
        <v>#DIV/0!</v>
      </c>
    </row>
    <row r="938" spans="1:4" ht="14.25">
      <c r="A938" s="7" t="s">
        <v>737</v>
      </c>
      <c r="B938" s="7"/>
      <c r="C938" s="7"/>
      <c r="D938" s="9" t="e">
        <f t="shared" si="14"/>
        <v>#DIV/0!</v>
      </c>
    </row>
    <row r="939" spans="1:4" ht="14.25">
      <c r="A939" s="7" t="s">
        <v>739</v>
      </c>
      <c r="B939" s="7"/>
      <c r="C939" s="7"/>
      <c r="D939" s="9" t="e">
        <f t="shared" si="14"/>
        <v>#DIV/0!</v>
      </c>
    </row>
    <row r="940" spans="1:4" ht="14.25">
      <c r="A940" s="7" t="s">
        <v>741</v>
      </c>
      <c r="B940" s="7"/>
      <c r="C940" s="7"/>
      <c r="D940" s="9" t="e">
        <f t="shared" si="14"/>
        <v>#DIV/0!</v>
      </c>
    </row>
    <row r="941" spans="1:4" ht="14.25">
      <c r="A941" s="7" t="s">
        <v>743</v>
      </c>
      <c r="B941" s="7">
        <v>70</v>
      </c>
      <c r="C941" s="7"/>
      <c r="D941" s="9">
        <f t="shared" si="14"/>
        <v>-100</v>
      </c>
    </row>
    <row r="942" spans="1:4" ht="14.25">
      <c r="A942" s="7" t="s">
        <v>1213</v>
      </c>
      <c r="B942" s="7">
        <f>SUM(B943:B945)</f>
        <v>0</v>
      </c>
      <c r="C942" s="7">
        <f>SUM(C943:C945)</f>
        <v>0</v>
      </c>
      <c r="D942" s="9" t="e">
        <f t="shared" si="14"/>
        <v>#DIV/0!</v>
      </c>
    </row>
    <row r="943" spans="1:4" ht="14.25">
      <c r="A943" s="7" t="s">
        <v>1214</v>
      </c>
      <c r="B943" s="7"/>
      <c r="C943" s="7"/>
      <c r="D943" s="9" t="e">
        <f t="shared" si="14"/>
        <v>#DIV/0!</v>
      </c>
    </row>
    <row r="944" spans="1:4" ht="14.25">
      <c r="A944" s="7" t="s">
        <v>1215</v>
      </c>
      <c r="B944" s="7"/>
      <c r="C944" s="7"/>
      <c r="D944" s="9" t="e">
        <f t="shared" si="14"/>
        <v>#DIV/0!</v>
      </c>
    </row>
    <row r="945" spans="1:4" ht="14.25">
      <c r="A945" s="7" t="s">
        <v>1216</v>
      </c>
      <c r="B945" s="7"/>
      <c r="C945" s="7"/>
      <c r="D945" s="9" t="e">
        <f t="shared" si="14"/>
        <v>#DIV/0!</v>
      </c>
    </row>
    <row r="946" spans="1:4" ht="14.25">
      <c r="A946" s="7" t="s">
        <v>1217</v>
      </c>
      <c r="B946" s="7">
        <f>SUM(B947:B949)</f>
        <v>0</v>
      </c>
      <c r="C946" s="7">
        <f>SUM(C947:C949)</f>
        <v>0</v>
      </c>
      <c r="D946" s="9" t="e">
        <f t="shared" si="14"/>
        <v>#DIV/0!</v>
      </c>
    </row>
    <row r="947" spans="1:4" ht="14.25">
      <c r="A947" s="7" t="s">
        <v>1218</v>
      </c>
      <c r="B947" s="7"/>
      <c r="C947" s="7"/>
      <c r="D947" s="9" t="e">
        <f t="shared" si="14"/>
        <v>#DIV/0!</v>
      </c>
    </row>
    <row r="948" spans="1:4" ht="14.25">
      <c r="A948" s="7" t="s">
        <v>1219</v>
      </c>
      <c r="B948" s="7"/>
      <c r="C948" s="7"/>
      <c r="D948" s="9" t="e">
        <f t="shared" si="14"/>
        <v>#DIV/0!</v>
      </c>
    </row>
    <row r="949" spans="1:4" ht="14.25">
      <c r="A949" s="7" t="s">
        <v>1210</v>
      </c>
      <c r="B949" s="7"/>
      <c r="C949" s="7"/>
      <c r="D949" s="9" t="e">
        <f t="shared" si="14"/>
        <v>#DIV/0!</v>
      </c>
    </row>
    <row r="950" spans="1:4" ht="14.25">
      <c r="A950" s="7" t="s">
        <v>711</v>
      </c>
      <c r="B950" s="7">
        <f>SUM(B951:B952)</f>
        <v>1504</v>
      </c>
      <c r="C950" s="7">
        <f>SUM(C951:C952)</f>
        <v>8054</v>
      </c>
      <c r="D950" s="9">
        <f t="shared" si="14"/>
        <v>435.5053191489362</v>
      </c>
    </row>
    <row r="951" spans="1:4" ht="14.25">
      <c r="A951" s="7" t="s">
        <v>713</v>
      </c>
      <c r="B951" s="7"/>
      <c r="C951" s="7"/>
      <c r="D951" s="9" t="e">
        <f t="shared" si="14"/>
        <v>#DIV/0!</v>
      </c>
    </row>
    <row r="952" spans="1:4" ht="14.25">
      <c r="A952" s="7" t="s">
        <v>715</v>
      </c>
      <c r="B952" s="7">
        <v>1504</v>
      </c>
      <c r="C952" s="7">
        <v>8054</v>
      </c>
      <c r="D952" s="9">
        <f t="shared" si="14"/>
        <v>435.5053191489362</v>
      </c>
    </row>
    <row r="953" spans="1:4" ht="14.25">
      <c r="A953" s="7" t="s">
        <v>1211</v>
      </c>
      <c r="B953" s="7">
        <f>B954+B984+B994+B1004+B1009+B1016+B1021</f>
        <v>12398</v>
      </c>
      <c r="C953" s="7">
        <f>C954+C984+C994+C1004+C1009+C1016+C1021</f>
        <v>9855</v>
      </c>
      <c r="D953" s="9">
        <f t="shared" si="14"/>
        <v>-20.511372802064855</v>
      </c>
    </row>
    <row r="954" spans="1:4" ht="14.25">
      <c r="A954" s="7" t="s">
        <v>719</v>
      </c>
      <c r="B954" s="7">
        <f>SUM(B955:B983)</f>
        <v>9682</v>
      </c>
      <c r="C954" s="7">
        <f>SUM(C955:C983)</f>
        <v>9850</v>
      </c>
      <c r="D954" s="9">
        <f t="shared" si="14"/>
        <v>1.7351786820904769</v>
      </c>
    </row>
    <row r="955" spans="1:4" ht="14.25">
      <c r="A955" s="7" t="s">
        <v>598</v>
      </c>
      <c r="B955" s="7">
        <v>245</v>
      </c>
      <c r="C955" s="7">
        <v>252</v>
      </c>
      <c r="D955" s="9">
        <f t="shared" si="14"/>
        <v>2.857142857142847</v>
      </c>
    </row>
    <row r="956" spans="1:4" ht="14.25">
      <c r="A956" s="7" t="s">
        <v>600</v>
      </c>
      <c r="B956" s="7">
        <v>2601</v>
      </c>
      <c r="C956" s="7">
        <v>2618</v>
      </c>
      <c r="D956" s="9">
        <f t="shared" si="14"/>
        <v>0.6535947712418277</v>
      </c>
    </row>
    <row r="957" spans="1:4" ht="14.25">
      <c r="A957" s="7" t="s">
        <v>602</v>
      </c>
      <c r="B957" s="7"/>
      <c r="C957" s="7"/>
      <c r="D957" s="9" t="e">
        <f t="shared" si="14"/>
        <v>#DIV/0!</v>
      </c>
    </row>
    <row r="958" spans="1:4" ht="14.25">
      <c r="A958" s="7" t="s">
        <v>724</v>
      </c>
      <c r="B958" s="7"/>
      <c r="C958" s="7"/>
      <c r="D958" s="9" t="e">
        <f t="shared" si="14"/>
        <v>#DIV/0!</v>
      </c>
    </row>
    <row r="959" spans="1:4" ht="14.25">
      <c r="A959" s="7" t="s">
        <v>726</v>
      </c>
      <c r="B959" s="7"/>
      <c r="C959" s="7"/>
      <c r="D959" s="9" t="e">
        <f t="shared" si="14"/>
        <v>#DIV/0!</v>
      </c>
    </row>
    <row r="960" spans="1:4" ht="14.25">
      <c r="A960" s="7" t="s">
        <v>728</v>
      </c>
      <c r="B960" s="7">
        <v>6715</v>
      </c>
      <c r="C960" s="7">
        <v>6843</v>
      </c>
      <c r="D960" s="9">
        <f t="shared" si="14"/>
        <v>1.9061801935964295</v>
      </c>
    </row>
    <row r="961" spans="1:4" ht="14.25">
      <c r="A961" s="7" t="s">
        <v>730</v>
      </c>
      <c r="B961" s="7"/>
      <c r="C961" s="7"/>
      <c r="D961" s="9" t="e">
        <f t="shared" si="14"/>
        <v>#DIV/0!</v>
      </c>
    </row>
    <row r="962" spans="1:4" ht="14.25">
      <c r="A962" s="7" t="s">
        <v>732</v>
      </c>
      <c r="B962" s="7">
        <v>27</v>
      </c>
      <c r="C962" s="7">
        <v>27</v>
      </c>
      <c r="D962" s="9">
        <f t="shared" si="14"/>
        <v>0</v>
      </c>
    </row>
    <row r="963" spans="1:4" ht="14.25">
      <c r="A963" s="7" t="s">
        <v>734</v>
      </c>
      <c r="B963" s="7"/>
      <c r="C963" s="7"/>
      <c r="D963" s="9" t="e">
        <f t="shared" si="14"/>
        <v>#DIV/0!</v>
      </c>
    </row>
    <row r="964" spans="1:4" ht="14.25">
      <c r="A964" s="7" t="s">
        <v>736</v>
      </c>
      <c r="B964" s="7"/>
      <c r="C964" s="7"/>
      <c r="D964" s="9" t="e">
        <f t="shared" si="14"/>
        <v>#DIV/0!</v>
      </c>
    </row>
    <row r="965" spans="1:4" ht="14.25">
      <c r="A965" s="7" t="s">
        <v>738</v>
      </c>
      <c r="B965" s="7"/>
      <c r="C965" s="7"/>
      <c r="D965" s="9" t="e">
        <f aca="true" t="shared" si="15" ref="D965:D1028">(C965/B965-1)*100</f>
        <v>#DIV/0!</v>
      </c>
    </row>
    <row r="966" spans="1:4" ht="14.25">
      <c r="A966" s="7" t="s">
        <v>740</v>
      </c>
      <c r="B966" s="7">
        <v>79</v>
      </c>
      <c r="C966" s="7">
        <v>95</v>
      </c>
      <c r="D966" s="9">
        <f t="shared" si="15"/>
        <v>20.253164556962023</v>
      </c>
    </row>
    <row r="967" spans="1:4" ht="14.25">
      <c r="A967" s="7" t="s">
        <v>742</v>
      </c>
      <c r="B967" s="7"/>
      <c r="C967" s="7"/>
      <c r="D967" s="9" t="e">
        <f t="shared" si="15"/>
        <v>#DIV/0!</v>
      </c>
    </row>
    <row r="968" spans="1:4" ht="14.25">
      <c r="A968" s="7" t="s">
        <v>744</v>
      </c>
      <c r="B968" s="7"/>
      <c r="C968" s="7"/>
      <c r="D968" s="9" t="e">
        <f t="shared" si="15"/>
        <v>#DIV/0!</v>
      </c>
    </row>
    <row r="969" spans="1:4" ht="14.25">
      <c r="A969" s="7" t="s">
        <v>746</v>
      </c>
      <c r="B969" s="7"/>
      <c r="C969" s="7"/>
      <c r="D969" s="9" t="e">
        <f t="shared" si="15"/>
        <v>#DIV/0!</v>
      </c>
    </row>
    <row r="970" spans="1:4" ht="14.25">
      <c r="A970" s="7" t="s">
        <v>748</v>
      </c>
      <c r="B970" s="7"/>
      <c r="C970" s="7"/>
      <c r="D970" s="9" t="e">
        <f t="shared" si="15"/>
        <v>#DIV/0!</v>
      </c>
    </row>
    <row r="971" spans="1:4" ht="14.25">
      <c r="A971" s="7" t="s">
        <v>750</v>
      </c>
      <c r="B971" s="7"/>
      <c r="C971" s="7"/>
      <c r="D971" s="9" t="e">
        <f t="shared" si="15"/>
        <v>#DIV/0!</v>
      </c>
    </row>
    <row r="972" spans="1:4" ht="14.25">
      <c r="A972" s="7" t="s">
        <v>752</v>
      </c>
      <c r="B972" s="7"/>
      <c r="C972" s="7"/>
      <c r="D972" s="9" t="e">
        <f t="shared" si="15"/>
        <v>#DIV/0!</v>
      </c>
    </row>
    <row r="973" spans="1:4" ht="14.25">
      <c r="A973" s="7" t="s">
        <v>754</v>
      </c>
      <c r="B973" s="7">
        <v>15</v>
      </c>
      <c r="C973" s="7"/>
      <c r="D973" s="9">
        <f t="shared" si="15"/>
        <v>-100</v>
      </c>
    </row>
    <row r="974" spans="1:4" ht="14.25">
      <c r="A974" s="7" t="s">
        <v>756</v>
      </c>
      <c r="B974" s="7"/>
      <c r="C974" s="7"/>
      <c r="D974" s="9" t="e">
        <f t="shared" si="15"/>
        <v>#DIV/0!</v>
      </c>
    </row>
    <row r="975" spans="1:4" ht="14.25">
      <c r="A975" s="7" t="s">
        <v>758</v>
      </c>
      <c r="B975" s="7"/>
      <c r="C975" s="7"/>
      <c r="D975" s="9" t="e">
        <f t="shared" si="15"/>
        <v>#DIV/0!</v>
      </c>
    </row>
    <row r="976" spans="1:4" ht="14.25">
      <c r="A976" s="7" t="s">
        <v>759</v>
      </c>
      <c r="B976" s="7"/>
      <c r="C976" s="7"/>
      <c r="D976" s="9" t="e">
        <f t="shared" si="15"/>
        <v>#DIV/0!</v>
      </c>
    </row>
    <row r="977" spans="1:4" ht="14.25">
      <c r="A977" s="7" t="s">
        <v>761</v>
      </c>
      <c r="B977" s="7"/>
      <c r="C977" s="7"/>
      <c r="D977" s="9" t="e">
        <f t="shared" si="15"/>
        <v>#DIV/0!</v>
      </c>
    </row>
    <row r="978" spans="1:4" ht="14.25">
      <c r="A978" s="7" t="s">
        <v>763</v>
      </c>
      <c r="B978" s="7"/>
      <c r="C978" s="7">
        <v>15</v>
      </c>
      <c r="D978" s="9" t="e">
        <f t="shared" si="15"/>
        <v>#DIV/0!</v>
      </c>
    </row>
    <row r="979" spans="1:4" ht="14.25">
      <c r="A979" s="7" t="s">
        <v>765</v>
      </c>
      <c r="B979" s="7"/>
      <c r="C979" s="7"/>
      <c r="D979" s="9" t="e">
        <f t="shared" si="15"/>
        <v>#DIV/0!</v>
      </c>
    </row>
    <row r="980" spans="1:4" ht="14.25">
      <c r="A980" s="7" t="s">
        <v>767</v>
      </c>
      <c r="B980" s="7"/>
      <c r="C980" s="7"/>
      <c r="D980" s="9" t="e">
        <f t="shared" si="15"/>
        <v>#DIV/0!</v>
      </c>
    </row>
    <row r="981" spans="1:4" ht="14.25">
      <c r="A981" s="7" t="s">
        <v>769</v>
      </c>
      <c r="B981" s="7"/>
      <c r="C981" s="7"/>
      <c r="D981" s="9" t="e">
        <f t="shared" si="15"/>
        <v>#DIV/0!</v>
      </c>
    </row>
    <row r="982" spans="1:4" ht="14.25">
      <c r="A982" s="7" t="s">
        <v>771</v>
      </c>
      <c r="B982" s="7"/>
      <c r="C982" s="7"/>
      <c r="D982" s="9" t="e">
        <f t="shared" si="15"/>
        <v>#DIV/0!</v>
      </c>
    </row>
    <row r="983" spans="1:4" ht="14.25">
      <c r="A983" s="7" t="s">
        <v>773</v>
      </c>
      <c r="B983" s="7"/>
      <c r="C983" s="7"/>
      <c r="D983" s="9" t="e">
        <f t="shared" si="15"/>
        <v>#DIV/0!</v>
      </c>
    </row>
    <row r="984" spans="1:4" ht="14.25">
      <c r="A984" s="7" t="s">
        <v>774</v>
      </c>
      <c r="B984" s="7">
        <f>SUM(B985:B993)</f>
        <v>0</v>
      </c>
      <c r="C984" s="7">
        <f>SUM(C985:C993)</f>
        <v>0</v>
      </c>
      <c r="D984" s="9" t="e">
        <f t="shared" si="15"/>
        <v>#DIV/0!</v>
      </c>
    </row>
    <row r="985" spans="1:4" ht="14.25">
      <c r="A985" s="7" t="s">
        <v>598</v>
      </c>
      <c r="B985" s="7"/>
      <c r="C985" s="7"/>
      <c r="D985" s="9" t="e">
        <f t="shared" si="15"/>
        <v>#DIV/0!</v>
      </c>
    </row>
    <row r="986" spans="1:4" ht="14.25">
      <c r="A986" s="7" t="s">
        <v>600</v>
      </c>
      <c r="B986" s="7"/>
      <c r="C986" s="7"/>
      <c r="D986" s="9" t="e">
        <f t="shared" si="15"/>
        <v>#DIV/0!</v>
      </c>
    </row>
    <row r="987" spans="1:4" ht="14.25">
      <c r="A987" s="7" t="s">
        <v>602</v>
      </c>
      <c r="B987" s="7"/>
      <c r="C987" s="7"/>
      <c r="D987" s="9" t="e">
        <f t="shared" si="15"/>
        <v>#DIV/0!</v>
      </c>
    </row>
    <row r="988" spans="1:4" ht="14.25">
      <c r="A988" s="7" t="s">
        <v>777</v>
      </c>
      <c r="B988" s="7"/>
      <c r="C988" s="7"/>
      <c r="D988" s="9" t="e">
        <f t="shared" si="15"/>
        <v>#DIV/0!</v>
      </c>
    </row>
    <row r="989" spans="1:4" ht="14.25">
      <c r="A989" s="7" t="s">
        <v>779</v>
      </c>
      <c r="B989" s="7"/>
      <c r="C989" s="7"/>
      <c r="D989" s="9" t="e">
        <f t="shared" si="15"/>
        <v>#DIV/0!</v>
      </c>
    </row>
    <row r="990" spans="1:4" ht="14.25">
      <c r="A990" s="7" t="s">
        <v>781</v>
      </c>
      <c r="B990" s="7"/>
      <c r="C990" s="7"/>
      <c r="D990" s="9" t="e">
        <f t="shared" si="15"/>
        <v>#DIV/0!</v>
      </c>
    </row>
    <row r="991" spans="1:4" ht="14.25">
      <c r="A991" s="7" t="s">
        <v>783</v>
      </c>
      <c r="B991" s="7"/>
      <c r="C991" s="7"/>
      <c r="D991" s="9" t="e">
        <f t="shared" si="15"/>
        <v>#DIV/0!</v>
      </c>
    </row>
    <row r="992" spans="1:4" ht="14.25">
      <c r="A992" s="7" t="s">
        <v>1220</v>
      </c>
      <c r="B992" s="7"/>
      <c r="C992" s="7"/>
      <c r="D992" s="9" t="e">
        <f t="shared" si="15"/>
        <v>#DIV/0!</v>
      </c>
    </row>
    <row r="993" spans="1:4" ht="14.25">
      <c r="A993" s="7" t="s">
        <v>787</v>
      </c>
      <c r="B993" s="7"/>
      <c r="C993" s="7"/>
      <c r="D993" s="9" t="e">
        <f t="shared" si="15"/>
        <v>#DIV/0!</v>
      </c>
    </row>
    <row r="994" spans="1:4" ht="14.25">
      <c r="A994" s="7" t="s">
        <v>789</v>
      </c>
      <c r="B994" s="7">
        <f>SUM(B995:B1003)</f>
        <v>0</v>
      </c>
      <c r="C994" s="7">
        <f>SUM(C995:C1003)</f>
        <v>0</v>
      </c>
      <c r="D994" s="9" t="e">
        <f t="shared" si="15"/>
        <v>#DIV/0!</v>
      </c>
    </row>
    <row r="995" spans="1:4" ht="14.25">
      <c r="A995" s="7" t="s">
        <v>598</v>
      </c>
      <c r="B995" s="7"/>
      <c r="C995" s="7"/>
      <c r="D995" s="9" t="e">
        <f t="shared" si="15"/>
        <v>#DIV/0!</v>
      </c>
    </row>
    <row r="996" spans="1:4" ht="14.25">
      <c r="A996" s="7" t="s">
        <v>600</v>
      </c>
      <c r="B996" s="7"/>
      <c r="C996" s="7"/>
      <c r="D996" s="9" t="e">
        <f t="shared" si="15"/>
        <v>#DIV/0!</v>
      </c>
    </row>
    <row r="997" spans="1:4" ht="14.25">
      <c r="A997" s="7" t="s">
        <v>602</v>
      </c>
      <c r="B997" s="7"/>
      <c r="C997" s="7"/>
      <c r="D997" s="9" t="e">
        <f t="shared" si="15"/>
        <v>#DIV/0!</v>
      </c>
    </row>
    <row r="998" spans="1:4" ht="14.25">
      <c r="A998" s="7" t="s">
        <v>794</v>
      </c>
      <c r="B998" s="7"/>
      <c r="C998" s="7"/>
      <c r="D998" s="9" t="e">
        <f t="shared" si="15"/>
        <v>#DIV/0!</v>
      </c>
    </row>
    <row r="999" spans="1:4" ht="14.25">
      <c r="A999" s="7" t="s">
        <v>796</v>
      </c>
      <c r="B999" s="7"/>
      <c r="C999" s="7"/>
      <c r="D999" s="9" t="e">
        <f t="shared" si="15"/>
        <v>#DIV/0!</v>
      </c>
    </row>
    <row r="1000" spans="1:4" ht="14.25">
      <c r="A1000" s="7" t="s">
        <v>797</v>
      </c>
      <c r="B1000" s="7"/>
      <c r="C1000" s="7"/>
      <c r="D1000" s="9" t="e">
        <f t="shared" si="15"/>
        <v>#DIV/0!</v>
      </c>
    </row>
    <row r="1001" spans="1:4" ht="14.25">
      <c r="A1001" s="7" t="s">
        <v>798</v>
      </c>
      <c r="B1001" s="7"/>
      <c r="C1001" s="7"/>
      <c r="D1001" s="9" t="e">
        <f t="shared" si="15"/>
        <v>#DIV/0!</v>
      </c>
    </row>
    <row r="1002" spans="1:4" ht="14.25">
      <c r="A1002" s="7" t="s">
        <v>799</v>
      </c>
      <c r="B1002" s="7"/>
      <c r="C1002" s="7"/>
      <c r="D1002" s="9" t="e">
        <f t="shared" si="15"/>
        <v>#DIV/0!</v>
      </c>
    </row>
    <row r="1003" spans="1:4" ht="14.25">
      <c r="A1003" s="7" t="s">
        <v>760</v>
      </c>
      <c r="B1003" s="7"/>
      <c r="C1003" s="7"/>
      <c r="D1003" s="9" t="e">
        <f t="shared" si="15"/>
        <v>#DIV/0!</v>
      </c>
    </row>
    <row r="1004" spans="1:4" ht="14.25">
      <c r="A1004" s="7" t="s">
        <v>762</v>
      </c>
      <c r="B1004" s="7">
        <f>SUM(B1005:B1008)</f>
        <v>0</v>
      </c>
      <c r="C1004" s="7">
        <f>SUM(C1005:C1008)</f>
        <v>0</v>
      </c>
      <c r="D1004" s="9" t="e">
        <f t="shared" si="15"/>
        <v>#DIV/0!</v>
      </c>
    </row>
    <row r="1005" spans="1:4" ht="14.25">
      <c r="A1005" s="7" t="s">
        <v>764</v>
      </c>
      <c r="B1005" s="7"/>
      <c r="C1005" s="7"/>
      <c r="D1005" s="9" t="e">
        <f t="shared" si="15"/>
        <v>#DIV/0!</v>
      </c>
    </row>
    <row r="1006" spans="1:4" ht="14.25">
      <c r="A1006" s="7" t="s">
        <v>766</v>
      </c>
      <c r="B1006" s="7"/>
      <c r="C1006" s="7"/>
      <c r="D1006" s="9" t="e">
        <f t="shared" si="15"/>
        <v>#DIV/0!</v>
      </c>
    </row>
    <row r="1007" spans="1:4" ht="14.25">
      <c r="A1007" s="7" t="s">
        <v>768</v>
      </c>
      <c r="B1007" s="7"/>
      <c r="C1007" s="7"/>
      <c r="D1007" s="9" t="e">
        <f t="shared" si="15"/>
        <v>#DIV/0!</v>
      </c>
    </row>
    <row r="1008" spans="1:4" ht="14.25">
      <c r="A1008" s="7" t="s">
        <v>770</v>
      </c>
      <c r="B1008" s="7"/>
      <c r="C1008" s="7"/>
      <c r="D1008" s="9" t="e">
        <f t="shared" si="15"/>
        <v>#DIV/0!</v>
      </c>
    </row>
    <row r="1009" spans="1:4" ht="14.25">
      <c r="A1009" s="7" t="s">
        <v>772</v>
      </c>
      <c r="B1009" s="7">
        <f>SUM(B1010:B1015)</f>
        <v>30</v>
      </c>
      <c r="C1009" s="7">
        <f>SUM(C1010:C1015)</f>
        <v>5</v>
      </c>
      <c r="D1009" s="9">
        <f t="shared" si="15"/>
        <v>-83.33333333333334</v>
      </c>
    </row>
    <row r="1010" spans="1:4" ht="14.25">
      <c r="A1010" s="7" t="s">
        <v>598</v>
      </c>
      <c r="B1010" s="7"/>
      <c r="C1010" s="7"/>
      <c r="D1010" s="9" t="e">
        <f t="shared" si="15"/>
        <v>#DIV/0!</v>
      </c>
    </row>
    <row r="1011" spans="1:4" ht="14.25">
      <c r="A1011" s="7" t="s">
        <v>600</v>
      </c>
      <c r="B1011" s="7">
        <v>30</v>
      </c>
      <c r="C1011" s="7">
        <v>5</v>
      </c>
      <c r="D1011" s="9">
        <f t="shared" si="15"/>
        <v>-83.33333333333334</v>
      </c>
    </row>
    <row r="1012" spans="1:4" ht="14.25">
      <c r="A1012" s="7" t="s">
        <v>602</v>
      </c>
      <c r="B1012" s="7"/>
      <c r="C1012" s="7"/>
      <c r="D1012" s="9" t="e">
        <f t="shared" si="15"/>
        <v>#DIV/0!</v>
      </c>
    </row>
    <row r="1013" spans="1:4" ht="14.25">
      <c r="A1013" s="7" t="s">
        <v>775</v>
      </c>
      <c r="B1013" s="7"/>
      <c r="C1013" s="7"/>
      <c r="D1013" s="9" t="e">
        <f t="shared" si="15"/>
        <v>#DIV/0!</v>
      </c>
    </row>
    <row r="1014" spans="1:4" ht="14.25">
      <c r="A1014" s="7" t="s">
        <v>776</v>
      </c>
      <c r="B1014" s="7"/>
      <c r="C1014" s="7"/>
      <c r="D1014" s="9" t="e">
        <f t="shared" si="15"/>
        <v>#DIV/0!</v>
      </c>
    </row>
    <row r="1015" spans="1:4" ht="14.25">
      <c r="A1015" s="7" t="s">
        <v>778</v>
      </c>
      <c r="B1015" s="7"/>
      <c r="C1015" s="7"/>
      <c r="D1015" s="9" t="e">
        <f t="shared" si="15"/>
        <v>#DIV/0!</v>
      </c>
    </row>
    <row r="1016" spans="1:4" ht="14.25">
      <c r="A1016" s="7" t="s">
        <v>780</v>
      </c>
      <c r="B1016" s="7">
        <f>SUM(B1017:B1020)</f>
        <v>0</v>
      </c>
      <c r="C1016" s="7">
        <f>SUM(C1017:C1020)</f>
        <v>0</v>
      </c>
      <c r="D1016" s="9" t="e">
        <f t="shared" si="15"/>
        <v>#DIV/0!</v>
      </c>
    </row>
    <row r="1017" spans="1:4" ht="14.25">
      <c r="A1017" s="7" t="s">
        <v>782</v>
      </c>
      <c r="B1017" s="7"/>
      <c r="C1017" s="7"/>
      <c r="D1017" s="9" t="e">
        <f t="shared" si="15"/>
        <v>#DIV/0!</v>
      </c>
    </row>
    <row r="1018" spans="1:4" ht="14.25">
      <c r="A1018" s="7" t="s">
        <v>784</v>
      </c>
      <c r="B1018" s="7"/>
      <c r="C1018" s="7"/>
      <c r="D1018" s="9" t="e">
        <f t="shared" si="15"/>
        <v>#DIV/0!</v>
      </c>
    </row>
    <row r="1019" spans="1:4" ht="14.25">
      <c r="A1019" s="7" t="s">
        <v>1221</v>
      </c>
      <c r="B1019" s="7"/>
      <c r="C1019" s="7"/>
      <c r="D1019" s="9" t="e">
        <f t="shared" si="15"/>
        <v>#DIV/0!</v>
      </c>
    </row>
    <row r="1020" spans="1:4" ht="14.25">
      <c r="A1020" s="7" t="s">
        <v>788</v>
      </c>
      <c r="B1020" s="7"/>
      <c r="C1020" s="7"/>
      <c r="D1020" s="9" t="e">
        <f t="shared" si="15"/>
        <v>#DIV/0!</v>
      </c>
    </row>
    <row r="1021" spans="1:4" ht="14.25">
      <c r="A1021" s="7" t="s">
        <v>790</v>
      </c>
      <c r="B1021" s="7">
        <f>SUM(B1022:B1023)</f>
        <v>2686</v>
      </c>
      <c r="C1021" s="7">
        <f>SUM(C1022:C1023)</f>
        <v>0</v>
      </c>
      <c r="D1021" s="9">
        <f t="shared" si="15"/>
        <v>-100</v>
      </c>
    </row>
    <row r="1022" spans="1:4" ht="14.25">
      <c r="A1022" s="7" t="s">
        <v>791</v>
      </c>
      <c r="B1022" s="7"/>
      <c r="C1022" s="7"/>
      <c r="D1022" s="9" t="e">
        <f t="shared" si="15"/>
        <v>#DIV/0!</v>
      </c>
    </row>
    <row r="1023" spans="1:4" ht="14.25">
      <c r="A1023" s="7" t="s">
        <v>792</v>
      </c>
      <c r="B1023" s="7">
        <v>2686</v>
      </c>
      <c r="C1023" s="7"/>
      <c r="D1023" s="9">
        <f t="shared" si="15"/>
        <v>-100</v>
      </c>
    </row>
    <row r="1024" spans="1:4" ht="14.25">
      <c r="A1024" s="7" t="s">
        <v>1222</v>
      </c>
      <c r="B1024" s="7">
        <f>B1025+B1035+B1051+B1056+B1070+B1078+B1084+B1091</f>
        <v>6559</v>
      </c>
      <c r="C1024" s="7">
        <f>C1025+C1035+C1051+C1056+C1070+C1078+C1084+C1091</f>
        <v>6602</v>
      </c>
      <c r="D1024" s="9">
        <f t="shared" si="15"/>
        <v>0.6555877420338474</v>
      </c>
    </row>
    <row r="1025" spans="1:4" ht="14.25">
      <c r="A1025" s="7" t="s">
        <v>1223</v>
      </c>
      <c r="B1025" s="7">
        <f>SUM(B1026:B1034)</f>
        <v>559</v>
      </c>
      <c r="C1025" s="7">
        <f>SUM(C1026:C1034)</f>
        <v>544</v>
      </c>
      <c r="D1025" s="9">
        <f t="shared" si="15"/>
        <v>-2.683363148479423</v>
      </c>
    </row>
    <row r="1026" spans="1:4" ht="14.25">
      <c r="A1026" s="7" t="s">
        <v>598</v>
      </c>
      <c r="B1026" s="7">
        <v>183</v>
      </c>
      <c r="C1026" s="7">
        <v>180</v>
      </c>
      <c r="D1026" s="9">
        <f t="shared" si="15"/>
        <v>-1.6393442622950838</v>
      </c>
    </row>
    <row r="1027" spans="1:4" ht="14.25">
      <c r="A1027" s="7" t="s">
        <v>600</v>
      </c>
      <c r="B1027" s="7">
        <v>105</v>
      </c>
      <c r="C1027" s="7">
        <v>97</v>
      </c>
      <c r="D1027" s="9">
        <f t="shared" si="15"/>
        <v>-7.619047619047614</v>
      </c>
    </row>
    <row r="1028" spans="1:4" ht="14.25">
      <c r="A1028" s="7" t="s">
        <v>602</v>
      </c>
      <c r="B1028" s="7"/>
      <c r="C1028" s="7"/>
      <c r="D1028" s="9" t="e">
        <f t="shared" si="15"/>
        <v>#DIV/0!</v>
      </c>
    </row>
    <row r="1029" spans="1:4" ht="14.25">
      <c r="A1029" s="7" t="s">
        <v>800</v>
      </c>
      <c r="B1029" s="7">
        <v>120</v>
      </c>
      <c r="C1029" s="7">
        <v>106</v>
      </c>
      <c r="D1029" s="9">
        <f aca="true" t="shared" si="16" ref="D1029:D1092">(C1029/B1029-1)*100</f>
        <v>-11.66666666666667</v>
      </c>
    </row>
    <row r="1030" spans="1:4" ht="14.25">
      <c r="A1030" s="7" t="s">
        <v>801</v>
      </c>
      <c r="B1030" s="7"/>
      <c r="C1030" s="7"/>
      <c r="D1030" s="9" t="e">
        <f t="shared" si="16"/>
        <v>#DIV/0!</v>
      </c>
    </row>
    <row r="1031" spans="1:4" ht="14.25">
      <c r="A1031" s="7" t="s">
        <v>802</v>
      </c>
      <c r="B1031" s="7"/>
      <c r="C1031" s="7"/>
      <c r="D1031" s="9" t="e">
        <f t="shared" si="16"/>
        <v>#DIV/0!</v>
      </c>
    </row>
    <row r="1032" spans="1:4" ht="14.25">
      <c r="A1032" s="7" t="s">
        <v>803</v>
      </c>
      <c r="B1032" s="7"/>
      <c r="C1032" s="7"/>
      <c r="D1032" s="9" t="e">
        <f t="shared" si="16"/>
        <v>#DIV/0!</v>
      </c>
    </row>
    <row r="1033" spans="1:4" ht="14.25">
      <c r="A1033" s="7" t="s">
        <v>804</v>
      </c>
      <c r="B1033" s="7"/>
      <c r="C1033" s="7"/>
      <c r="D1033" s="9" t="e">
        <f t="shared" si="16"/>
        <v>#DIV/0!</v>
      </c>
    </row>
    <row r="1034" spans="1:4" ht="14.25">
      <c r="A1034" s="7" t="s">
        <v>806</v>
      </c>
      <c r="B1034" s="7">
        <v>151</v>
      </c>
      <c r="C1034" s="7">
        <v>161</v>
      </c>
      <c r="D1034" s="9">
        <f t="shared" si="16"/>
        <v>6.62251655629138</v>
      </c>
    </row>
    <row r="1035" spans="1:4" ht="14.25">
      <c r="A1035" s="7" t="s">
        <v>808</v>
      </c>
      <c r="B1035" s="7">
        <f>SUM(B1036:B1050)</f>
        <v>3450</v>
      </c>
      <c r="C1035" s="7">
        <f>SUM(C1036:C1050)</f>
        <v>3440</v>
      </c>
      <c r="D1035" s="9">
        <f t="shared" si="16"/>
        <v>-0.28985507246376274</v>
      </c>
    </row>
    <row r="1036" spans="1:4" ht="14.25">
      <c r="A1036" s="7" t="s">
        <v>598</v>
      </c>
      <c r="B1036" s="7"/>
      <c r="C1036" s="7"/>
      <c r="D1036" s="9" t="e">
        <f t="shared" si="16"/>
        <v>#DIV/0!</v>
      </c>
    </row>
    <row r="1037" spans="1:4" ht="14.25">
      <c r="A1037" s="7" t="s">
        <v>600</v>
      </c>
      <c r="B1037" s="7"/>
      <c r="C1037" s="7"/>
      <c r="D1037" s="9" t="e">
        <f t="shared" si="16"/>
        <v>#DIV/0!</v>
      </c>
    </row>
    <row r="1038" spans="1:4" ht="14.25">
      <c r="A1038" s="7" t="s">
        <v>602</v>
      </c>
      <c r="B1038" s="7"/>
      <c r="C1038" s="7"/>
      <c r="D1038" s="9" t="e">
        <f t="shared" si="16"/>
        <v>#DIV/0!</v>
      </c>
    </row>
    <row r="1039" spans="1:4" ht="14.25">
      <c r="A1039" s="7" t="s">
        <v>813</v>
      </c>
      <c r="B1039" s="7">
        <v>1550</v>
      </c>
      <c r="C1039" s="7">
        <v>1540</v>
      </c>
      <c r="D1039" s="9">
        <f t="shared" si="16"/>
        <v>-0.6451612903225823</v>
      </c>
    </row>
    <row r="1040" spans="1:4" ht="14.25">
      <c r="A1040" s="7" t="s">
        <v>815</v>
      </c>
      <c r="B1040" s="7"/>
      <c r="C1040" s="7"/>
      <c r="D1040" s="9" t="e">
        <f t="shared" si="16"/>
        <v>#DIV/0!</v>
      </c>
    </row>
    <row r="1041" spans="1:4" ht="14.25">
      <c r="A1041" s="7" t="s">
        <v>816</v>
      </c>
      <c r="B1041" s="7"/>
      <c r="C1041" s="7"/>
      <c r="D1041" s="9" t="e">
        <f t="shared" si="16"/>
        <v>#DIV/0!</v>
      </c>
    </row>
    <row r="1042" spans="1:4" ht="14.25">
      <c r="A1042" s="7" t="s">
        <v>818</v>
      </c>
      <c r="B1042" s="7"/>
      <c r="C1042" s="7"/>
      <c r="D1042" s="9" t="e">
        <f t="shared" si="16"/>
        <v>#DIV/0!</v>
      </c>
    </row>
    <row r="1043" spans="1:4" ht="14.25">
      <c r="A1043" s="7" t="s">
        <v>820</v>
      </c>
      <c r="B1043" s="7"/>
      <c r="C1043" s="7"/>
      <c r="D1043" s="9" t="e">
        <f t="shared" si="16"/>
        <v>#DIV/0!</v>
      </c>
    </row>
    <row r="1044" spans="1:4" ht="14.25">
      <c r="A1044" s="7" t="s">
        <v>822</v>
      </c>
      <c r="B1044" s="7"/>
      <c r="C1044" s="7"/>
      <c r="D1044" s="9" t="e">
        <f t="shared" si="16"/>
        <v>#DIV/0!</v>
      </c>
    </row>
    <row r="1045" spans="1:4" ht="14.25">
      <c r="A1045" s="7" t="s">
        <v>823</v>
      </c>
      <c r="B1045" s="7"/>
      <c r="C1045" s="7"/>
      <c r="D1045" s="9" t="e">
        <f t="shared" si="16"/>
        <v>#DIV/0!</v>
      </c>
    </row>
    <row r="1046" spans="1:4" ht="14.25">
      <c r="A1046" s="7" t="s">
        <v>824</v>
      </c>
      <c r="B1046" s="7"/>
      <c r="C1046" s="7"/>
      <c r="D1046" s="9" t="e">
        <f t="shared" si="16"/>
        <v>#DIV/0!</v>
      </c>
    </row>
    <row r="1047" spans="1:4" ht="14.25">
      <c r="A1047" s="7" t="s">
        <v>825</v>
      </c>
      <c r="B1047" s="7"/>
      <c r="C1047" s="7"/>
      <c r="D1047" s="9" t="e">
        <f t="shared" si="16"/>
        <v>#DIV/0!</v>
      </c>
    </row>
    <row r="1048" spans="1:4" ht="14.25">
      <c r="A1048" s="7" t="s">
        <v>827</v>
      </c>
      <c r="B1048" s="7"/>
      <c r="C1048" s="7"/>
      <c r="D1048" s="9" t="e">
        <f t="shared" si="16"/>
        <v>#DIV/0!</v>
      </c>
    </row>
    <row r="1049" spans="1:4" ht="14.25">
      <c r="A1049" s="7" t="s">
        <v>829</v>
      </c>
      <c r="B1049" s="7"/>
      <c r="C1049" s="7"/>
      <c r="D1049" s="9" t="e">
        <f t="shared" si="16"/>
        <v>#DIV/0!</v>
      </c>
    </row>
    <row r="1050" spans="1:4" ht="14.25">
      <c r="A1050" s="7" t="s">
        <v>831</v>
      </c>
      <c r="B1050" s="7">
        <v>1900</v>
      </c>
      <c r="C1050" s="7">
        <v>1900</v>
      </c>
      <c r="D1050" s="9">
        <f t="shared" si="16"/>
        <v>0</v>
      </c>
    </row>
    <row r="1051" spans="1:4" ht="14.25">
      <c r="A1051" s="7" t="s">
        <v>833</v>
      </c>
      <c r="B1051" s="7">
        <f>SUM(B1052:B1055)</f>
        <v>0</v>
      </c>
      <c r="C1051" s="7">
        <f>SUM(C1052:C1055)</f>
        <v>0</v>
      </c>
      <c r="D1051" s="9" t="e">
        <f t="shared" si="16"/>
        <v>#DIV/0!</v>
      </c>
    </row>
    <row r="1052" spans="1:4" ht="14.25">
      <c r="A1052" s="7" t="s">
        <v>598</v>
      </c>
      <c r="B1052" s="7"/>
      <c r="C1052" s="7"/>
      <c r="D1052" s="9" t="e">
        <f t="shared" si="16"/>
        <v>#DIV/0!</v>
      </c>
    </row>
    <row r="1053" spans="1:4" ht="14.25">
      <c r="A1053" s="7" t="s">
        <v>600</v>
      </c>
      <c r="B1053" s="7"/>
      <c r="C1053" s="7"/>
      <c r="D1053" s="9" t="e">
        <f t="shared" si="16"/>
        <v>#DIV/0!</v>
      </c>
    </row>
    <row r="1054" spans="1:4" ht="14.25">
      <c r="A1054" s="7" t="s">
        <v>602</v>
      </c>
      <c r="B1054" s="7"/>
      <c r="C1054" s="7"/>
      <c r="D1054" s="9" t="e">
        <f t="shared" si="16"/>
        <v>#DIV/0!</v>
      </c>
    </row>
    <row r="1055" spans="1:4" ht="14.25">
      <c r="A1055" s="7" t="s">
        <v>835</v>
      </c>
      <c r="B1055" s="7"/>
      <c r="C1055" s="7"/>
      <c r="D1055" s="9" t="e">
        <f t="shared" si="16"/>
        <v>#DIV/0!</v>
      </c>
    </row>
    <row r="1056" spans="1:4" ht="14.25">
      <c r="A1056" s="7" t="s">
        <v>1224</v>
      </c>
      <c r="B1056" s="7">
        <f>SUM(B1057:B1069)</f>
        <v>324</v>
      </c>
      <c r="C1056" s="7">
        <f>SUM(C1057:C1069)</f>
        <v>348</v>
      </c>
      <c r="D1056" s="9">
        <f t="shared" si="16"/>
        <v>7.407407407407418</v>
      </c>
    </row>
    <row r="1057" spans="1:4" ht="14.25">
      <c r="A1057" s="7" t="s">
        <v>598</v>
      </c>
      <c r="B1057" s="7">
        <v>200</v>
      </c>
      <c r="C1057" s="7">
        <v>197</v>
      </c>
      <c r="D1057" s="9">
        <f t="shared" si="16"/>
        <v>-1.5000000000000013</v>
      </c>
    </row>
    <row r="1058" spans="1:4" ht="14.25">
      <c r="A1058" s="7" t="s">
        <v>600</v>
      </c>
      <c r="B1058" s="7">
        <v>31</v>
      </c>
      <c r="C1058" s="7">
        <v>41</v>
      </c>
      <c r="D1058" s="9">
        <f t="shared" si="16"/>
        <v>32.258064516129025</v>
      </c>
    </row>
    <row r="1059" spans="1:4" ht="14.25">
      <c r="A1059" s="7" t="s">
        <v>602</v>
      </c>
      <c r="B1059" s="7"/>
      <c r="C1059" s="7"/>
      <c r="D1059" s="9" t="e">
        <f t="shared" si="16"/>
        <v>#DIV/0!</v>
      </c>
    </row>
    <row r="1060" spans="1:4" ht="14.25">
      <c r="A1060" s="7" t="s">
        <v>805</v>
      </c>
      <c r="B1060" s="7"/>
      <c r="C1060" s="7"/>
      <c r="D1060" s="9" t="e">
        <f t="shared" si="16"/>
        <v>#DIV/0!</v>
      </c>
    </row>
    <row r="1061" spans="1:4" ht="14.25">
      <c r="A1061" s="7" t="s">
        <v>807</v>
      </c>
      <c r="B1061" s="7"/>
      <c r="C1061" s="7"/>
      <c r="D1061" s="9" t="e">
        <f t="shared" si="16"/>
        <v>#DIV/0!</v>
      </c>
    </row>
    <row r="1062" spans="1:4" ht="14.25">
      <c r="A1062" s="7" t="s">
        <v>809</v>
      </c>
      <c r="B1062" s="7"/>
      <c r="C1062" s="7"/>
      <c r="D1062" s="9" t="e">
        <f t="shared" si="16"/>
        <v>#DIV/0!</v>
      </c>
    </row>
    <row r="1063" spans="1:4" ht="14.25">
      <c r="A1063" s="7" t="s">
        <v>810</v>
      </c>
      <c r="B1063" s="7"/>
      <c r="C1063" s="7"/>
      <c r="D1063" s="9" t="e">
        <f t="shared" si="16"/>
        <v>#DIV/0!</v>
      </c>
    </row>
    <row r="1064" spans="1:4" ht="14.25">
      <c r="A1064" s="7" t="s">
        <v>811</v>
      </c>
      <c r="B1064" s="7"/>
      <c r="C1064" s="7"/>
      <c r="D1064" s="9" t="e">
        <f t="shared" si="16"/>
        <v>#DIV/0!</v>
      </c>
    </row>
    <row r="1065" spans="1:4" ht="14.25">
      <c r="A1065" s="7" t="s">
        <v>812</v>
      </c>
      <c r="B1065" s="7">
        <v>10</v>
      </c>
      <c r="C1065" s="7">
        <v>10</v>
      </c>
      <c r="D1065" s="9">
        <f t="shared" si="16"/>
        <v>0</v>
      </c>
    </row>
    <row r="1066" spans="1:4" ht="14.25">
      <c r="A1066" s="7" t="s">
        <v>814</v>
      </c>
      <c r="B1066" s="7"/>
      <c r="C1066" s="7"/>
      <c r="D1066" s="9" t="e">
        <f t="shared" si="16"/>
        <v>#DIV/0!</v>
      </c>
    </row>
    <row r="1067" spans="1:4" ht="14.25">
      <c r="A1067" s="7" t="s">
        <v>775</v>
      </c>
      <c r="B1067" s="7"/>
      <c r="C1067" s="7"/>
      <c r="D1067" s="9" t="e">
        <f t="shared" si="16"/>
        <v>#DIV/0!</v>
      </c>
    </row>
    <row r="1068" spans="1:4" ht="14.25">
      <c r="A1068" s="7" t="s">
        <v>817</v>
      </c>
      <c r="B1068" s="7"/>
      <c r="C1068" s="7"/>
      <c r="D1068" s="9" t="e">
        <f t="shared" si="16"/>
        <v>#DIV/0!</v>
      </c>
    </row>
    <row r="1069" spans="1:4" ht="14.25">
      <c r="A1069" s="7" t="s">
        <v>819</v>
      </c>
      <c r="B1069" s="7">
        <v>83</v>
      </c>
      <c r="C1069" s="7">
        <v>100</v>
      </c>
      <c r="D1069" s="9">
        <f t="shared" si="16"/>
        <v>20.481927710843383</v>
      </c>
    </row>
    <row r="1070" spans="1:4" ht="14.25">
      <c r="A1070" s="7" t="s">
        <v>821</v>
      </c>
      <c r="B1070" s="7">
        <f>SUM(B1071:B1077)</f>
        <v>1116</v>
      </c>
      <c r="C1070" s="7">
        <f>SUM(C1071:C1077)</f>
        <v>1114</v>
      </c>
      <c r="D1070" s="9">
        <f t="shared" si="16"/>
        <v>-0.17921146953404632</v>
      </c>
    </row>
    <row r="1071" spans="1:4" ht="14.25">
      <c r="A1071" s="7" t="s">
        <v>598</v>
      </c>
      <c r="B1071" s="7">
        <v>346</v>
      </c>
      <c r="C1071" s="7">
        <v>355</v>
      </c>
      <c r="D1071" s="9">
        <f t="shared" si="16"/>
        <v>2.6011560693641522</v>
      </c>
    </row>
    <row r="1072" spans="1:4" ht="14.25">
      <c r="A1072" s="7" t="s">
        <v>600</v>
      </c>
      <c r="B1072" s="7">
        <v>600</v>
      </c>
      <c r="C1072" s="7">
        <v>600</v>
      </c>
      <c r="D1072" s="9">
        <f t="shared" si="16"/>
        <v>0</v>
      </c>
    </row>
    <row r="1073" spans="1:4" ht="14.25">
      <c r="A1073" s="7" t="s">
        <v>602</v>
      </c>
      <c r="B1073" s="7"/>
      <c r="C1073" s="7"/>
      <c r="D1073" s="9" t="e">
        <f t="shared" si="16"/>
        <v>#DIV/0!</v>
      </c>
    </row>
    <row r="1074" spans="1:4" ht="14.25">
      <c r="A1074" s="7" t="s">
        <v>826</v>
      </c>
      <c r="B1074" s="7">
        <v>120</v>
      </c>
      <c r="C1074" s="7">
        <v>106</v>
      </c>
      <c r="D1074" s="9">
        <f t="shared" si="16"/>
        <v>-11.66666666666667</v>
      </c>
    </row>
    <row r="1075" spans="1:4" ht="14.25">
      <c r="A1075" s="7" t="s">
        <v>828</v>
      </c>
      <c r="B1075" s="7"/>
      <c r="C1075" s="7"/>
      <c r="D1075" s="9" t="e">
        <f t="shared" si="16"/>
        <v>#DIV/0!</v>
      </c>
    </row>
    <row r="1076" spans="1:4" ht="14.25">
      <c r="A1076" s="7" t="s">
        <v>830</v>
      </c>
      <c r="B1076" s="7">
        <v>8</v>
      </c>
      <c r="C1076" s="7">
        <v>8</v>
      </c>
      <c r="D1076" s="9">
        <f t="shared" si="16"/>
        <v>0</v>
      </c>
    </row>
    <row r="1077" spans="1:4" ht="14.25">
      <c r="A1077" s="7" t="s">
        <v>832</v>
      </c>
      <c r="B1077" s="7">
        <v>42</v>
      </c>
      <c r="C1077" s="7">
        <v>45</v>
      </c>
      <c r="D1077" s="9">
        <f t="shared" si="16"/>
        <v>7.14285714285714</v>
      </c>
    </row>
    <row r="1078" spans="1:4" ht="14.25">
      <c r="A1078" s="7" t="s">
        <v>834</v>
      </c>
      <c r="B1078" s="7">
        <f>SUM(B1079:B1083)</f>
        <v>453</v>
      </c>
      <c r="C1078" s="7">
        <f>SUM(C1079:C1083)</f>
        <v>482</v>
      </c>
      <c r="D1078" s="9">
        <f t="shared" si="16"/>
        <v>6.4017660044150215</v>
      </c>
    </row>
    <row r="1079" spans="1:4" ht="14.25">
      <c r="A1079" s="7" t="s">
        <v>598</v>
      </c>
      <c r="B1079" s="7">
        <v>269</v>
      </c>
      <c r="C1079" s="7">
        <v>286</v>
      </c>
      <c r="D1079" s="9">
        <f t="shared" si="16"/>
        <v>6.3197026022304925</v>
      </c>
    </row>
    <row r="1080" spans="1:4" ht="14.25">
      <c r="A1080" s="7" t="s">
        <v>600</v>
      </c>
      <c r="B1080" s="7">
        <v>10</v>
      </c>
      <c r="C1080" s="7">
        <v>6</v>
      </c>
      <c r="D1080" s="9">
        <f t="shared" si="16"/>
        <v>-40</v>
      </c>
    </row>
    <row r="1081" spans="1:4" ht="14.25">
      <c r="A1081" s="7" t="s">
        <v>602</v>
      </c>
      <c r="B1081" s="7"/>
      <c r="C1081" s="7"/>
      <c r="D1081" s="9" t="e">
        <f t="shared" si="16"/>
        <v>#DIV/0!</v>
      </c>
    </row>
    <row r="1082" spans="1:4" ht="14.25">
      <c r="A1082" s="7" t="s">
        <v>836</v>
      </c>
      <c r="B1082" s="7"/>
      <c r="C1082" s="7"/>
      <c r="D1082" s="9" t="e">
        <f t="shared" si="16"/>
        <v>#DIV/0!</v>
      </c>
    </row>
    <row r="1083" spans="1:4" ht="14.25">
      <c r="A1083" s="7" t="s">
        <v>838</v>
      </c>
      <c r="B1083" s="7">
        <v>174</v>
      </c>
      <c r="C1083" s="7">
        <v>190</v>
      </c>
      <c r="D1083" s="9">
        <f t="shared" si="16"/>
        <v>9.195402298850585</v>
      </c>
    </row>
    <row r="1084" spans="1:4" ht="14.25">
      <c r="A1084" s="7" t="s">
        <v>839</v>
      </c>
      <c r="B1084" s="7">
        <f>SUM(B1085:B1090)</f>
        <v>29</v>
      </c>
      <c r="C1084" s="7">
        <f>SUM(C1085:C1090)</f>
        <v>32</v>
      </c>
      <c r="D1084" s="9">
        <f t="shared" si="16"/>
        <v>10.344827586206895</v>
      </c>
    </row>
    <row r="1085" spans="1:4" ht="14.25">
      <c r="A1085" s="7" t="s">
        <v>598</v>
      </c>
      <c r="B1085" s="7"/>
      <c r="C1085" s="7"/>
      <c r="D1085" s="9" t="e">
        <f t="shared" si="16"/>
        <v>#DIV/0!</v>
      </c>
    </row>
    <row r="1086" spans="1:4" ht="14.25">
      <c r="A1086" s="7" t="s">
        <v>600</v>
      </c>
      <c r="B1086" s="7">
        <v>2</v>
      </c>
      <c r="C1086" s="7">
        <v>2</v>
      </c>
      <c r="D1086" s="9">
        <f t="shared" si="16"/>
        <v>0</v>
      </c>
    </row>
    <row r="1087" spans="1:4" ht="14.25">
      <c r="A1087" s="7" t="s">
        <v>602</v>
      </c>
      <c r="B1087" s="7"/>
      <c r="C1087" s="7"/>
      <c r="D1087" s="9" t="e">
        <f t="shared" si="16"/>
        <v>#DIV/0!</v>
      </c>
    </row>
    <row r="1088" spans="1:4" ht="14.25">
      <c r="A1088" s="7" t="s">
        <v>842</v>
      </c>
      <c r="B1088" s="7"/>
      <c r="C1088" s="7"/>
      <c r="D1088" s="9" t="e">
        <f t="shared" si="16"/>
        <v>#DIV/0!</v>
      </c>
    </row>
    <row r="1089" spans="1:4" ht="14.25">
      <c r="A1089" s="7" t="s">
        <v>844</v>
      </c>
      <c r="B1089" s="7"/>
      <c r="C1089" s="7"/>
      <c r="D1089" s="9" t="e">
        <f t="shared" si="16"/>
        <v>#DIV/0!</v>
      </c>
    </row>
    <row r="1090" spans="1:4" ht="14.25">
      <c r="A1090" s="7" t="s">
        <v>846</v>
      </c>
      <c r="B1090" s="7">
        <v>27</v>
      </c>
      <c r="C1090" s="7">
        <v>30</v>
      </c>
      <c r="D1090" s="9">
        <f t="shared" si="16"/>
        <v>11.111111111111116</v>
      </c>
    </row>
    <row r="1091" spans="1:4" ht="14.25">
      <c r="A1091" s="7" t="s">
        <v>1225</v>
      </c>
      <c r="B1091" s="7">
        <f>SUM(B1092:B1097)</f>
        <v>628</v>
      </c>
      <c r="C1091" s="7">
        <f>SUM(C1092:C1097)</f>
        <v>642</v>
      </c>
      <c r="D1091" s="9">
        <f t="shared" si="16"/>
        <v>2.2292993630573354</v>
      </c>
    </row>
    <row r="1092" spans="1:4" ht="14.25">
      <c r="A1092" s="7" t="s">
        <v>848</v>
      </c>
      <c r="B1092" s="7"/>
      <c r="C1092" s="7"/>
      <c r="D1092" s="9" t="e">
        <f t="shared" si="16"/>
        <v>#DIV/0!</v>
      </c>
    </row>
    <row r="1093" spans="1:4" ht="14.25">
      <c r="A1093" s="7" t="s">
        <v>849</v>
      </c>
      <c r="B1093" s="7"/>
      <c r="C1093" s="7"/>
      <c r="D1093" s="9" t="e">
        <f aca="true" t="shared" si="17" ref="D1093:D1156">(C1093/B1093-1)*100</f>
        <v>#DIV/0!</v>
      </c>
    </row>
    <row r="1094" spans="1:4" ht="14.25">
      <c r="A1094" s="7" t="s">
        <v>851</v>
      </c>
      <c r="B1094" s="7"/>
      <c r="C1094" s="7"/>
      <c r="D1094" s="9" t="e">
        <f t="shared" si="17"/>
        <v>#DIV/0!</v>
      </c>
    </row>
    <row r="1095" spans="1:4" ht="14.25">
      <c r="A1095" s="7" t="s">
        <v>853</v>
      </c>
      <c r="B1095" s="7"/>
      <c r="C1095" s="7"/>
      <c r="D1095" s="9" t="e">
        <f t="shared" si="17"/>
        <v>#DIV/0!</v>
      </c>
    </row>
    <row r="1096" spans="1:4" ht="14.25">
      <c r="A1096" s="7" t="s">
        <v>855</v>
      </c>
      <c r="B1096" s="7"/>
      <c r="C1096" s="7"/>
      <c r="D1096" s="9" t="e">
        <f t="shared" si="17"/>
        <v>#DIV/0!</v>
      </c>
    </row>
    <row r="1097" spans="1:4" ht="14.25">
      <c r="A1097" s="7" t="s">
        <v>1227</v>
      </c>
      <c r="B1097" s="7">
        <v>628</v>
      </c>
      <c r="C1097" s="7">
        <v>642</v>
      </c>
      <c r="D1097" s="9">
        <f t="shared" si="17"/>
        <v>2.2292993630573354</v>
      </c>
    </row>
    <row r="1098" spans="1:4" ht="14.25">
      <c r="A1098" s="7" t="s">
        <v>1229</v>
      </c>
      <c r="B1098" s="7">
        <f>B1099+B1109+B1116+B1122</f>
        <v>2751</v>
      </c>
      <c r="C1098" s="7">
        <f>C1099+C1109+C1116+C1122</f>
        <v>2560</v>
      </c>
      <c r="D1098" s="9">
        <f t="shared" si="17"/>
        <v>-6.942929843693202</v>
      </c>
    </row>
    <row r="1099" spans="1:4" ht="14.25">
      <c r="A1099" s="7" t="s">
        <v>861</v>
      </c>
      <c r="B1099" s="7">
        <f>SUM(B1100:B1108)</f>
        <v>557</v>
      </c>
      <c r="C1099" s="7">
        <f>SUM(C1100:C1108)</f>
        <v>301</v>
      </c>
      <c r="D1099" s="9">
        <f t="shared" si="17"/>
        <v>-45.960502692998205</v>
      </c>
    </row>
    <row r="1100" spans="1:4" ht="14.25">
      <c r="A1100" s="7" t="s">
        <v>598</v>
      </c>
      <c r="B1100" s="7">
        <v>178</v>
      </c>
      <c r="C1100" s="7">
        <v>182</v>
      </c>
      <c r="D1100" s="9">
        <f t="shared" si="17"/>
        <v>2.2471910112359605</v>
      </c>
    </row>
    <row r="1101" spans="1:4" ht="14.25">
      <c r="A1101" s="7" t="s">
        <v>600</v>
      </c>
      <c r="B1101" s="7">
        <v>15</v>
      </c>
      <c r="C1101" s="7">
        <v>14</v>
      </c>
      <c r="D1101" s="9">
        <f t="shared" si="17"/>
        <v>-6.666666666666665</v>
      </c>
    </row>
    <row r="1102" spans="1:4" ht="14.25">
      <c r="A1102" s="7" t="s">
        <v>602</v>
      </c>
      <c r="B1102" s="7"/>
      <c r="C1102" s="7"/>
      <c r="D1102" s="9" t="e">
        <f t="shared" si="17"/>
        <v>#DIV/0!</v>
      </c>
    </row>
    <row r="1103" spans="1:4" ht="14.25">
      <c r="A1103" s="7" t="s">
        <v>866</v>
      </c>
      <c r="B1103" s="7"/>
      <c r="C1103" s="7"/>
      <c r="D1103" s="9" t="e">
        <f t="shared" si="17"/>
        <v>#DIV/0!</v>
      </c>
    </row>
    <row r="1104" spans="1:4" ht="14.25">
      <c r="A1104" s="7" t="s">
        <v>868</v>
      </c>
      <c r="B1104" s="7"/>
      <c r="C1104" s="7"/>
      <c r="D1104" s="9" t="e">
        <f t="shared" si="17"/>
        <v>#DIV/0!</v>
      </c>
    </row>
    <row r="1105" spans="1:4" ht="14.25">
      <c r="A1105" s="7" t="s">
        <v>1235</v>
      </c>
      <c r="B1105" s="7"/>
      <c r="C1105" s="7"/>
      <c r="D1105" s="9" t="e">
        <f t="shared" si="17"/>
        <v>#DIV/0!</v>
      </c>
    </row>
    <row r="1106" spans="1:4" ht="14.25">
      <c r="A1106" s="7" t="s">
        <v>1236</v>
      </c>
      <c r="B1106" s="7"/>
      <c r="C1106" s="7"/>
      <c r="D1106" s="9" t="e">
        <f t="shared" si="17"/>
        <v>#DIV/0!</v>
      </c>
    </row>
    <row r="1107" spans="1:4" ht="14.25">
      <c r="A1107" s="7" t="s">
        <v>636</v>
      </c>
      <c r="B1107" s="7">
        <v>24</v>
      </c>
      <c r="C1107" s="7">
        <v>25</v>
      </c>
      <c r="D1107" s="9">
        <f t="shared" si="17"/>
        <v>4.166666666666674</v>
      </c>
    </row>
    <row r="1108" spans="1:4" ht="14.25">
      <c r="A1108" s="7" t="s">
        <v>875</v>
      </c>
      <c r="B1108" s="7">
        <v>340</v>
      </c>
      <c r="C1108" s="7">
        <v>80</v>
      </c>
      <c r="D1108" s="9">
        <f t="shared" si="17"/>
        <v>-76.47058823529412</v>
      </c>
    </row>
    <row r="1109" spans="1:4" ht="14.25">
      <c r="A1109" s="7" t="s">
        <v>876</v>
      </c>
      <c r="B1109" s="7">
        <f>SUM(B1110:B1115)</f>
        <v>1263</v>
      </c>
      <c r="C1109" s="7">
        <f>SUM(C1110:C1115)</f>
        <v>1325</v>
      </c>
      <c r="D1109" s="9">
        <f t="shared" si="17"/>
        <v>4.908946951702298</v>
      </c>
    </row>
    <row r="1110" spans="1:4" ht="14.25">
      <c r="A1110" s="7" t="s">
        <v>598</v>
      </c>
      <c r="B1110" s="7">
        <v>100</v>
      </c>
      <c r="C1110" s="7">
        <v>120</v>
      </c>
      <c r="D1110" s="9">
        <f t="shared" si="17"/>
        <v>19.999999999999996</v>
      </c>
    </row>
    <row r="1111" spans="1:4" ht="14.25">
      <c r="A1111" s="7" t="s">
        <v>600</v>
      </c>
      <c r="B1111" s="7"/>
      <c r="C1111" s="7"/>
      <c r="D1111" s="9" t="e">
        <f t="shared" si="17"/>
        <v>#DIV/0!</v>
      </c>
    </row>
    <row r="1112" spans="1:4" ht="14.25">
      <c r="A1112" s="7" t="s">
        <v>602</v>
      </c>
      <c r="B1112" s="7"/>
      <c r="C1112" s="7"/>
      <c r="D1112" s="9" t="e">
        <f t="shared" si="17"/>
        <v>#DIV/0!</v>
      </c>
    </row>
    <row r="1113" spans="1:4" ht="14.25">
      <c r="A1113" s="7" t="s">
        <v>840</v>
      </c>
      <c r="B1113" s="7">
        <v>1080</v>
      </c>
      <c r="C1113" s="7">
        <v>1066</v>
      </c>
      <c r="D1113" s="9">
        <f t="shared" si="17"/>
        <v>-1.2962962962962954</v>
      </c>
    </row>
    <row r="1114" spans="1:4" ht="14.25">
      <c r="A1114" s="7" t="s">
        <v>841</v>
      </c>
      <c r="B1114" s="7">
        <v>42</v>
      </c>
      <c r="C1114" s="7">
        <v>68</v>
      </c>
      <c r="D1114" s="9">
        <f t="shared" si="17"/>
        <v>61.904761904761905</v>
      </c>
    </row>
    <row r="1115" spans="1:4" ht="14.25">
      <c r="A1115" s="7" t="s">
        <v>843</v>
      </c>
      <c r="B1115" s="7">
        <v>41</v>
      </c>
      <c r="C1115" s="7">
        <v>71</v>
      </c>
      <c r="D1115" s="9">
        <f t="shared" si="17"/>
        <v>73.17073170731707</v>
      </c>
    </row>
    <row r="1116" spans="1:4" ht="14.25">
      <c r="A1116" s="7" t="s">
        <v>845</v>
      </c>
      <c r="B1116" s="7">
        <f>SUM(B1117:B1121)</f>
        <v>100</v>
      </c>
      <c r="C1116" s="7">
        <f>SUM(C1117:C1121)</f>
        <v>100</v>
      </c>
      <c r="D1116" s="9">
        <f t="shared" si="17"/>
        <v>0</v>
      </c>
    </row>
    <row r="1117" spans="1:4" ht="14.25">
      <c r="A1117" s="7" t="s">
        <v>598</v>
      </c>
      <c r="B1117" s="7"/>
      <c r="C1117" s="7"/>
      <c r="D1117" s="9" t="e">
        <f t="shared" si="17"/>
        <v>#DIV/0!</v>
      </c>
    </row>
    <row r="1118" spans="1:4" ht="14.25">
      <c r="A1118" s="7" t="s">
        <v>600</v>
      </c>
      <c r="B1118" s="7"/>
      <c r="C1118" s="7"/>
      <c r="D1118" s="9" t="e">
        <f t="shared" si="17"/>
        <v>#DIV/0!</v>
      </c>
    </row>
    <row r="1119" spans="1:4" ht="14.25">
      <c r="A1119" s="7" t="s">
        <v>602</v>
      </c>
      <c r="B1119" s="7"/>
      <c r="C1119" s="7"/>
      <c r="D1119" s="9" t="e">
        <f t="shared" si="17"/>
        <v>#DIV/0!</v>
      </c>
    </row>
    <row r="1120" spans="1:4" ht="14.25">
      <c r="A1120" s="7" t="s">
        <v>850</v>
      </c>
      <c r="B1120" s="7"/>
      <c r="C1120" s="7"/>
      <c r="D1120" s="9" t="e">
        <f t="shared" si="17"/>
        <v>#DIV/0!</v>
      </c>
    </row>
    <row r="1121" spans="1:4" ht="14.25">
      <c r="A1121" s="7" t="s">
        <v>852</v>
      </c>
      <c r="B1121" s="7">
        <v>100</v>
      </c>
      <c r="C1121" s="7">
        <v>100</v>
      </c>
      <c r="D1121" s="9">
        <f t="shared" si="17"/>
        <v>0</v>
      </c>
    </row>
    <row r="1122" spans="1:4" ht="14.25">
      <c r="A1122" s="7" t="s">
        <v>1226</v>
      </c>
      <c r="B1122" s="7">
        <f>SUM(B1123:B1124)</f>
        <v>831</v>
      </c>
      <c r="C1122" s="7">
        <f>SUM(C1123:C1124)</f>
        <v>834</v>
      </c>
      <c r="D1122" s="9">
        <f t="shared" si="17"/>
        <v>0.3610108303249149</v>
      </c>
    </row>
    <row r="1123" spans="1:4" ht="14.25">
      <c r="A1123" s="7" t="s">
        <v>856</v>
      </c>
      <c r="B1123" s="7"/>
      <c r="C1123" s="7"/>
      <c r="D1123" s="9" t="e">
        <f t="shared" si="17"/>
        <v>#DIV/0!</v>
      </c>
    </row>
    <row r="1124" spans="1:4" ht="14.25">
      <c r="A1124" s="7" t="s">
        <v>1228</v>
      </c>
      <c r="B1124" s="7">
        <v>831</v>
      </c>
      <c r="C1124" s="7">
        <v>834</v>
      </c>
      <c r="D1124" s="9">
        <f t="shared" si="17"/>
        <v>0.3610108303249149</v>
      </c>
    </row>
    <row r="1125" spans="1:4" ht="14.25">
      <c r="A1125" s="7" t="s">
        <v>1230</v>
      </c>
      <c r="B1125" s="7">
        <f>SUM(B1126:B1128)</f>
        <v>407</v>
      </c>
      <c r="C1125" s="7">
        <f>SUM(C1126:C1128)</f>
        <v>413</v>
      </c>
      <c r="D1125" s="9">
        <f t="shared" si="17"/>
        <v>1.4742014742014753</v>
      </c>
    </row>
    <row r="1126" spans="1:4" ht="14.25">
      <c r="A1126" s="7" t="s">
        <v>1231</v>
      </c>
      <c r="B1126" s="7"/>
      <c r="C1126" s="7"/>
      <c r="D1126" s="9" t="e">
        <f t="shared" si="17"/>
        <v>#DIV/0!</v>
      </c>
    </row>
    <row r="1127" spans="1:4" ht="14.25">
      <c r="A1127" s="7" t="s">
        <v>1232</v>
      </c>
      <c r="B1127" s="7"/>
      <c r="C1127" s="7"/>
      <c r="D1127" s="9" t="e">
        <f t="shared" si="17"/>
        <v>#DIV/0!</v>
      </c>
    </row>
    <row r="1128" spans="1:4" ht="14.25">
      <c r="A1128" s="7" t="s">
        <v>1233</v>
      </c>
      <c r="B1128" s="7">
        <v>407</v>
      </c>
      <c r="C1128" s="7">
        <v>413</v>
      </c>
      <c r="D1128" s="9">
        <f t="shared" si="17"/>
        <v>1.4742014742014753</v>
      </c>
    </row>
    <row r="1129" spans="1:4" ht="14.25">
      <c r="A1129" s="7" t="s">
        <v>1234</v>
      </c>
      <c r="B1129" s="7">
        <f>SUM(B1130:B1138)</f>
        <v>0</v>
      </c>
      <c r="C1129" s="7">
        <f>SUM(C1130:C1138)</f>
        <v>0</v>
      </c>
      <c r="D1129" s="9" t="e">
        <f t="shared" si="17"/>
        <v>#DIV/0!</v>
      </c>
    </row>
    <row r="1130" spans="1:4" ht="14.25">
      <c r="A1130" s="7" t="s">
        <v>867</v>
      </c>
      <c r="B1130" s="7"/>
      <c r="C1130" s="7"/>
      <c r="D1130" s="9" t="e">
        <f t="shared" si="17"/>
        <v>#DIV/0!</v>
      </c>
    </row>
    <row r="1131" spans="1:4" ht="14.25">
      <c r="A1131" s="7" t="s">
        <v>869</v>
      </c>
      <c r="B1131" s="7"/>
      <c r="C1131" s="7"/>
      <c r="D1131" s="9" t="e">
        <f t="shared" si="17"/>
        <v>#DIV/0!</v>
      </c>
    </row>
    <row r="1132" spans="1:4" ht="14.25">
      <c r="A1132" s="7" t="s">
        <v>871</v>
      </c>
      <c r="B1132" s="7"/>
      <c r="C1132" s="7"/>
      <c r="D1132" s="9" t="e">
        <f t="shared" si="17"/>
        <v>#DIV/0!</v>
      </c>
    </row>
    <row r="1133" spans="1:4" ht="14.25">
      <c r="A1133" s="7" t="s">
        <v>873</v>
      </c>
      <c r="B1133" s="7"/>
      <c r="C1133" s="7"/>
      <c r="D1133" s="9" t="e">
        <f t="shared" si="17"/>
        <v>#DIV/0!</v>
      </c>
    </row>
    <row r="1134" spans="1:4" ht="14.25">
      <c r="A1134" s="7" t="s">
        <v>874</v>
      </c>
      <c r="B1134" s="7"/>
      <c r="C1134" s="7"/>
      <c r="D1134" s="9" t="e">
        <f t="shared" si="17"/>
        <v>#DIV/0!</v>
      </c>
    </row>
    <row r="1135" spans="1:4" ht="14.25">
      <c r="A1135" s="7" t="s">
        <v>632</v>
      </c>
      <c r="B1135" s="7"/>
      <c r="C1135" s="7"/>
      <c r="D1135" s="9" t="e">
        <f t="shared" si="17"/>
        <v>#DIV/0!</v>
      </c>
    </row>
    <row r="1136" spans="1:4" ht="14.25">
      <c r="A1136" s="7" t="s">
        <v>877</v>
      </c>
      <c r="B1136" s="7"/>
      <c r="C1136" s="7"/>
      <c r="D1136" s="9" t="e">
        <f t="shared" si="17"/>
        <v>#DIV/0!</v>
      </c>
    </row>
    <row r="1137" spans="1:4" ht="14.25">
      <c r="A1137" s="7" t="s">
        <v>878</v>
      </c>
      <c r="B1137" s="7"/>
      <c r="C1137" s="7"/>
      <c r="D1137" s="9" t="e">
        <f t="shared" si="17"/>
        <v>#DIV/0!</v>
      </c>
    </row>
    <row r="1138" spans="1:4" ht="14.25">
      <c r="A1138" s="7" t="s">
        <v>879</v>
      </c>
      <c r="B1138" s="7"/>
      <c r="C1138" s="7"/>
      <c r="D1138" s="9" t="e">
        <f t="shared" si="17"/>
        <v>#DIV/0!</v>
      </c>
    </row>
    <row r="1139" spans="1:4" ht="14.25">
      <c r="A1139" s="7" t="s">
        <v>1237</v>
      </c>
      <c r="B1139" s="7">
        <f>B1140+B1161+B1181+B1190+B1203+B1219</f>
        <v>5412</v>
      </c>
      <c r="C1139" s="7">
        <f>C1140+C1161+C1181+C1190+C1203+C1219</f>
        <v>5084</v>
      </c>
      <c r="D1139" s="9">
        <f t="shared" si="17"/>
        <v>-6.060606060606055</v>
      </c>
    </row>
    <row r="1140" spans="1:4" ht="14.25">
      <c r="A1140" s="7" t="s">
        <v>883</v>
      </c>
      <c r="B1140" s="7">
        <f>SUM(B1141:B1160)</f>
        <v>4825</v>
      </c>
      <c r="C1140" s="7">
        <f>SUM(C1141:C1160)</f>
        <v>4088</v>
      </c>
      <c r="D1140" s="9">
        <f t="shared" si="17"/>
        <v>-15.274611398963733</v>
      </c>
    </row>
    <row r="1141" spans="1:4" ht="14.25">
      <c r="A1141" s="7" t="s">
        <v>598</v>
      </c>
      <c r="B1141" s="7">
        <v>1813</v>
      </c>
      <c r="C1141" s="7">
        <v>1912</v>
      </c>
      <c r="D1141" s="9">
        <f t="shared" si="17"/>
        <v>5.4605626034197385</v>
      </c>
    </row>
    <row r="1142" spans="1:4" ht="14.25">
      <c r="A1142" s="7" t="s">
        <v>600</v>
      </c>
      <c r="B1142" s="7">
        <v>790</v>
      </c>
      <c r="C1142" s="7">
        <v>790</v>
      </c>
      <c r="D1142" s="9">
        <f t="shared" si="17"/>
        <v>0</v>
      </c>
    </row>
    <row r="1143" spans="1:4" ht="14.25">
      <c r="A1143" s="7" t="s">
        <v>602</v>
      </c>
      <c r="B1143" s="7"/>
      <c r="C1143" s="7"/>
      <c r="D1143" s="9" t="e">
        <f t="shared" si="17"/>
        <v>#DIV/0!</v>
      </c>
    </row>
    <row r="1144" spans="1:4" ht="14.25">
      <c r="A1144" s="7" t="s">
        <v>888</v>
      </c>
      <c r="B1144" s="7"/>
      <c r="C1144" s="7"/>
      <c r="D1144" s="9" t="e">
        <f t="shared" si="17"/>
        <v>#DIV/0!</v>
      </c>
    </row>
    <row r="1145" spans="1:4" ht="14.25">
      <c r="A1145" s="7" t="s">
        <v>890</v>
      </c>
      <c r="B1145" s="7">
        <v>5</v>
      </c>
      <c r="C1145" s="7"/>
      <c r="D1145" s="9">
        <f t="shared" si="17"/>
        <v>-100</v>
      </c>
    </row>
    <row r="1146" spans="1:4" ht="14.25">
      <c r="A1146" s="7" t="s">
        <v>892</v>
      </c>
      <c r="B1146" s="7"/>
      <c r="C1146" s="7"/>
      <c r="D1146" s="9" t="e">
        <f t="shared" si="17"/>
        <v>#DIV/0!</v>
      </c>
    </row>
    <row r="1147" spans="1:4" ht="14.25">
      <c r="A1147" s="7" t="s">
        <v>894</v>
      </c>
      <c r="B1147" s="7"/>
      <c r="C1147" s="7"/>
      <c r="D1147" s="9" t="e">
        <f t="shared" si="17"/>
        <v>#DIV/0!</v>
      </c>
    </row>
    <row r="1148" spans="1:4" ht="14.25">
      <c r="A1148" s="7" t="s">
        <v>896</v>
      </c>
      <c r="B1148" s="7"/>
      <c r="C1148" s="7"/>
      <c r="D1148" s="9" t="e">
        <f t="shared" si="17"/>
        <v>#DIV/0!</v>
      </c>
    </row>
    <row r="1149" spans="1:4" ht="14.25">
      <c r="A1149" s="7" t="s">
        <v>898</v>
      </c>
      <c r="B1149" s="7"/>
      <c r="C1149" s="7">
        <v>5</v>
      </c>
      <c r="D1149" s="9" t="e">
        <f t="shared" si="17"/>
        <v>#DIV/0!</v>
      </c>
    </row>
    <row r="1150" spans="1:4" ht="14.25">
      <c r="A1150" s="7" t="s">
        <v>900</v>
      </c>
      <c r="B1150" s="7"/>
      <c r="C1150" s="7"/>
      <c r="D1150" s="9" t="e">
        <f t="shared" si="17"/>
        <v>#DIV/0!</v>
      </c>
    </row>
    <row r="1151" spans="1:4" ht="14.25">
      <c r="A1151" s="7" t="s">
        <v>902</v>
      </c>
      <c r="B1151" s="7"/>
      <c r="C1151" s="7"/>
      <c r="D1151" s="9" t="e">
        <f t="shared" si="17"/>
        <v>#DIV/0!</v>
      </c>
    </row>
    <row r="1152" spans="1:4" ht="14.25">
      <c r="A1152" s="7" t="s">
        <v>904</v>
      </c>
      <c r="B1152" s="7"/>
      <c r="C1152" s="7"/>
      <c r="D1152" s="9" t="e">
        <f t="shared" si="17"/>
        <v>#DIV/0!</v>
      </c>
    </row>
    <row r="1153" spans="1:4" ht="14.25">
      <c r="A1153" s="7" t="s">
        <v>905</v>
      </c>
      <c r="B1153" s="7"/>
      <c r="C1153" s="7"/>
      <c r="D1153" s="9" t="e">
        <f t="shared" si="17"/>
        <v>#DIV/0!</v>
      </c>
    </row>
    <row r="1154" spans="1:4" ht="14.25">
      <c r="A1154" s="7" t="s">
        <v>907</v>
      </c>
      <c r="B1154" s="7"/>
      <c r="C1154" s="7"/>
      <c r="D1154" s="9" t="e">
        <f t="shared" si="17"/>
        <v>#DIV/0!</v>
      </c>
    </row>
    <row r="1155" spans="1:4" ht="14.25">
      <c r="A1155" s="7" t="s">
        <v>909</v>
      </c>
      <c r="B1155" s="7"/>
      <c r="C1155" s="7"/>
      <c r="D1155" s="9" t="e">
        <f t="shared" si="17"/>
        <v>#DIV/0!</v>
      </c>
    </row>
    <row r="1156" spans="1:4" ht="14.25">
      <c r="A1156" s="7" t="s">
        <v>910</v>
      </c>
      <c r="B1156" s="7"/>
      <c r="C1156" s="7"/>
      <c r="D1156" s="9" t="e">
        <f t="shared" si="17"/>
        <v>#DIV/0!</v>
      </c>
    </row>
    <row r="1157" spans="1:4" ht="14.25">
      <c r="A1157" s="7" t="s">
        <v>911</v>
      </c>
      <c r="B1157" s="7"/>
      <c r="C1157" s="7"/>
      <c r="D1157" s="9" t="e">
        <f aca="true" t="shared" si="18" ref="D1157:D1220">(C1157/B1157-1)*100</f>
        <v>#DIV/0!</v>
      </c>
    </row>
    <row r="1158" spans="1:4" ht="14.25">
      <c r="A1158" s="7" t="s">
        <v>912</v>
      </c>
      <c r="B1158" s="7">
        <v>2000</v>
      </c>
      <c r="C1158" s="7">
        <v>1100</v>
      </c>
      <c r="D1158" s="9">
        <f t="shared" si="18"/>
        <v>-44.99999999999999</v>
      </c>
    </row>
    <row r="1159" spans="1:4" ht="14.25">
      <c r="A1159" s="7" t="s">
        <v>636</v>
      </c>
      <c r="B1159" s="7">
        <v>25</v>
      </c>
      <c r="C1159" s="7">
        <v>26</v>
      </c>
      <c r="D1159" s="9">
        <f t="shared" si="18"/>
        <v>4.0000000000000036</v>
      </c>
    </row>
    <row r="1160" spans="1:4" ht="14.25">
      <c r="A1160" s="7" t="s">
        <v>915</v>
      </c>
      <c r="B1160" s="7">
        <v>192</v>
      </c>
      <c r="C1160" s="7">
        <v>255</v>
      </c>
      <c r="D1160" s="9">
        <f t="shared" si="18"/>
        <v>32.8125</v>
      </c>
    </row>
    <row r="1161" spans="1:4" ht="14.25">
      <c r="A1161" s="7" t="s">
        <v>917</v>
      </c>
      <c r="B1161" s="7">
        <f>SUM(B1162:B1180)</f>
        <v>0</v>
      </c>
      <c r="C1161" s="7">
        <f>SUM(C1162:C1180)</f>
        <v>0</v>
      </c>
      <c r="D1161" s="9" t="e">
        <f t="shared" si="18"/>
        <v>#DIV/0!</v>
      </c>
    </row>
    <row r="1162" spans="1:4" ht="14.25">
      <c r="A1162" s="7" t="s">
        <v>598</v>
      </c>
      <c r="B1162" s="7"/>
      <c r="C1162" s="7"/>
      <c r="D1162" s="9" t="e">
        <f t="shared" si="18"/>
        <v>#DIV/0!</v>
      </c>
    </row>
    <row r="1163" spans="1:4" ht="14.25">
      <c r="A1163" s="7" t="s">
        <v>600</v>
      </c>
      <c r="B1163" s="7"/>
      <c r="C1163" s="7"/>
      <c r="D1163" s="9" t="e">
        <f t="shared" si="18"/>
        <v>#DIV/0!</v>
      </c>
    </row>
    <row r="1164" spans="1:4" ht="14.25">
      <c r="A1164" s="7" t="s">
        <v>602</v>
      </c>
      <c r="B1164" s="7"/>
      <c r="C1164" s="7"/>
      <c r="D1164" s="9" t="e">
        <f t="shared" si="18"/>
        <v>#DIV/0!</v>
      </c>
    </row>
    <row r="1165" spans="1:4" ht="14.25">
      <c r="A1165" s="7" t="s">
        <v>880</v>
      </c>
      <c r="B1165" s="7"/>
      <c r="C1165" s="7"/>
      <c r="D1165" s="9" t="e">
        <f t="shared" si="18"/>
        <v>#DIV/0!</v>
      </c>
    </row>
    <row r="1166" spans="1:4" ht="14.25">
      <c r="A1166" s="7" t="s">
        <v>882</v>
      </c>
      <c r="B1166" s="7"/>
      <c r="C1166" s="7"/>
      <c r="D1166" s="9" t="e">
        <f t="shared" si="18"/>
        <v>#DIV/0!</v>
      </c>
    </row>
    <row r="1167" spans="1:4" ht="14.25">
      <c r="A1167" s="7" t="s">
        <v>884</v>
      </c>
      <c r="B1167" s="7"/>
      <c r="C1167" s="7"/>
      <c r="D1167" s="9" t="e">
        <f t="shared" si="18"/>
        <v>#DIV/0!</v>
      </c>
    </row>
    <row r="1168" spans="1:4" ht="14.25">
      <c r="A1168" s="7" t="s">
        <v>885</v>
      </c>
      <c r="B1168" s="7"/>
      <c r="C1168" s="7"/>
      <c r="D1168" s="9" t="e">
        <f t="shared" si="18"/>
        <v>#DIV/0!</v>
      </c>
    </row>
    <row r="1169" spans="1:4" ht="14.25">
      <c r="A1169" s="7" t="s">
        <v>886</v>
      </c>
      <c r="B1169" s="7"/>
      <c r="C1169" s="7"/>
      <c r="D1169" s="9" t="e">
        <f t="shared" si="18"/>
        <v>#DIV/0!</v>
      </c>
    </row>
    <row r="1170" spans="1:4" ht="14.25">
      <c r="A1170" s="7" t="s">
        <v>887</v>
      </c>
      <c r="B1170" s="7"/>
      <c r="C1170" s="7"/>
      <c r="D1170" s="9" t="e">
        <f t="shared" si="18"/>
        <v>#DIV/0!</v>
      </c>
    </row>
    <row r="1171" spans="1:4" ht="14.25">
      <c r="A1171" s="7" t="s">
        <v>889</v>
      </c>
      <c r="B1171" s="7"/>
      <c r="C1171" s="7"/>
      <c r="D1171" s="9" t="e">
        <f t="shared" si="18"/>
        <v>#DIV/0!</v>
      </c>
    </row>
    <row r="1172" spans="1:4" ht="14.25">
      <c r="A1172" s="7" t="s">
        <v>891</v>
      </c>
      <c r="B1172" s="7"/>
      <c r="C1172" s="7"/>
      <c r="D1172" s="9" t="e">
        <f t="shared" si="18"/>
        <v>#DIV/0!</v>
      </c>
    </row>
    <row r="1173" spans="1:4" ht="14.25">
      <c r="A1173" s="7" t="s">
        <v>893</v>
      </c>
      <c r="B1173" s="7"/>
      <c r="C1173" s="7"/>
      <c r="D1173" s="9" t="e">
        <f t="shared" si="18"/>
        <v>#DIV/0!</v>
      </c>
    </row>
    <row r="1174" spans="1:4" ht="14.25">
      <c r="A1174" s="7" t="s">
        <v>895</v>
      </c>
      <c r="B1174" s="7"/>
      <c r="C1174" s="7"/>
      <c r="D1174" s="9" t="e">
        <f t="shared" si="18"/>
        <v>#DIV/0!</v>
      </c>
    </row>
    <row r="1175" spans="1:4" ht="14.25">
      <c r="A1175" s="7" t="s">
        <v>897</v>
      </c>
      <c r="B1175" s="7"/>
      <c r="C1175" s="7"/>
      <c r="D1175" s="9" t="e">
        <f t="shared" si="18"/>
        <v>#DIV/0!</v>
      </c>
    </row>
    <row r="1176" spans="1:4" ht="14.25">
      <c r="A1176" s="7" t="s">
        <v>899</v>
      </c>
      <c r="B1176" s="7"/>
      <c r="C1176" s="7"/>
      <c r="D1176" s="9" t="e">
        <f t="shared" si="18"/>
        <v>#DIV/0!</v>
      </c>
    </row>
    <row r="1177" spans="1:4" ht="14.25">
      <c r="A1177" s="7" t="s">
        <v>901</v>
      </c>
      <c r="B1177" s="7"/>
      <c r="C1177" s="7"/>
      <c r="D1177" s="9" t="e">
        <f t="shared" si="18"/>
        <v>#DIV/0!</v>
      </c>
    </row>
    <row r="1178" spans="1:4" ht="14.25">
      <c r="A1178" s="7" t="s">
        <v>903</v>
      </c>
      <c r="B1178" s="7"/>
      <c r="C1178" s="7"/>
      <c r="D1178" s="9" t="e">
        <f t="shared" si="18"/>
        <v>#DIV/0!</v>
      </c>
    </row>
    <row r="1179" spans="1:4" ht="14.25">
      <c r="A1179" s="7" t="s">
        <v>636</v>
      </c>
      <c r="B1179" s="7"/>
      <c r="C1179" s="7"/>
      <c r="D1179" s="9" t="e">
        <f t="shared" si="18"/>
        <v>#DIV/0!</v>
      </c>
    </row>
    <row r="1180" spans="1:4" ht="14.25">
      <c r="A1180" s="7" t="s">
        <v>906</v>
      </c>
      <c r="B1180" s="7"/>
      <c r="C1180" s="7"/>
      <c r="D1180" s="9" t="e">
        <f t="shared" si="18"/>
        <v>#DIV/0!</v>
      </c>
    </row>
    <row r="1181" spans="1:4" ht="14.25">
      <c r="A1181" s="7" t="s">
        <v>908</v>
      </c>
      <c r="B1181" s="7">
        <f>SUM(B1182:B1189)</f>
        <v>80</v>
      </c>
      <c r="C1181" s="7">
        <f>SUM(C1182:C1189)</f>
        <v>85</v>
      </c>
      <c r="D1181" s="9">
        <f t="shared" si="18"/>
        <v>6.25</v>
      </c>
    </row>
    <row r="1182" spans="1:4" ht="14.25">
      <c r="A1182" s="7" t="s">
        <v>598</v>
      </c>
      <c r="B1182" s="7">
        <v>50</v>
      </c>
      <c r="C1182" s="7">
        <v>55</v>
      </c>
      <c r="D1182" s="9">
        <f t="shared" si="18"/>
        <v>10.000000000000009</v>
      </c>
    </row>
    <row r="1183" spans="1:4" ht="14.25">
      <c r="A1183" s="7" t="s">
        <v>600</v>
      </c>
      <c r="B1183" s="7"/>
      <c r="C1183" s="7"/>
      <c r="D1183" s="9" t="e">
        <f t="shared" si="18"/>
        <v>#DIV/0!</v>
      </c>
    </row>
    <row r="1184" spans="1:4" ht="14.25">
      <c r="A1184" s="7" t="s">
        <v>602</v>
      </c>
      <c r="B1184" s="7"/>
      <c r="C1184" s="7"/>
      <c r="D1184" s="9" t="e">
        <f t="shared" si="18"/>
        <v>#DIV/0!</v>
      </c>
    </row>
    <row r="1185" spans="1:4" ht="14.25">
      <c r="A1185" s="7" t="s">
        <v>913</v>
      </c>
      <c r="B1185" s="7"/>
      <c r="C1185" s="7"/>
      <c r="D1185" s="9" t="e">
        <f t="shared" si="18"/>
        <v>#DIV/0!</v>
      </c>
    </row>
    <row r="1186" spans="1:4" ht="14.25">
      <c r="A1186" s="7" t="s">
        <v>914</v>
      </c>
      <c r="B1186" s="7"/>
      <c r="C1186" s="7"/>
      <c r="D1186" s="9" t="e">
        <f t="shared" si="18"/>
        <v>#DIV/0!</v>
      </c>
    </row>
    <row r="1187" spans="1:4" ht="14.25">
      <c r="A1187" s="7" t="s">
        <v>916</v>
      </c>
      <c r="B1187" s="7"/>
      <c r="C1187" s="7"/>
      <c r="D1187" s="9" t="e">
        <f t="shared" si="18"/>
        <v>#DIV/0!</v>
      </c>
    </row>
    <row r="1188" spans="1:4" ht="14.25">
      <c r="A1188" s="7" t="s">
        <v>636</v>
      </c>
      <c r="B1188" s="7"/>
      <c r="C1188" s="7"/>
      <c r="D1188" s="9" t="e">
        <f t="shared" si="18"/>
        <v>#DIV/0!</v>
      </c>
    </row>
    <row r="1189" spans="1:4" ht="14.25">
      <c r="A1189" s="7" t="s">
        <v>918</v>
      </c>
      <c r="B1189" s="7">
        <v>30</v>
      </c>
      <c r="C1189" s="7">
        <v>30</v>
      </c>
      <c r="D1189" s="9">
        <f t="shared" si="18"/>
        <v>0</v>
      </c>
    </row>
    <row r="1190" spans="1:4" ht="14.25">
      <c r="A1190" s="7" t="s">
        <v>919</v>
      </c>
      <c r="B1190" s="7">
        <f>SUM(B1191:B1202)</f>
        <v>157</v>
      </c>
      <c r="C1190" s="7">
        <f>SUM(C1191:C1202)</f>
        <v>181</v>
      </c>
      <c r="D1190" s="9">
        <f t="shared" si="18"/>
        <v>15.286624203821653</v>
      </c>
    </row>
    <row r="1191" spans="1:4" ht="14.25">
      <c r="A1191" s="7" t="s">
        <v>598</v>
      </c>
      <c r="B1191" s="7">
        <v>52</v>
      </c>
      <c r="C1191" s="7">
        <v>65</v>
      </c>
      <c r="D1191" s="9">
        <f t="shared" si="18"/>
        <v>25</v>
      </c>
    </row>
    <row r="1192" spans="1:4" ht="14.25">
      <c r="A1192" s="7" t="s">
        <v>600</v>
      </c>
      <c r="B1192" s="7"/>
      <c r="C1192" s="7"/>
      <c r="D1192" s="9" t="e">
        <f t="shared" si="18"/>
        <v>#DIV/0!</v>
      </c>
    </row>
    <row r="1193" spans="1:4" ht="14.25">
      <c r="A1193" s="7" t="s">
        <v>602</v>
      </c>
      <c r="B1193" s="7"/>
      <c r="C1193" s="7"/>
      <c r="D1193" s="9" t="e">
        <f t="shared" si="18"/>
        <v>#DIV/0!</v>
      </c>
    </row>
    <row r="1194" spans="1:4" ht="14.25">
      <c r="A1194" s="7" t="s">
        <v>1240</v>
      </c>
      <c r="B1194" s="7"/>
      <c r="C1194" s="7"/>
      <c r="D1194" s="9" t="e">
        <f t="shared" si="18"/>
        <v>#DIV/0!</v>
      </c>
    </row>
    <row r="1195" spans="1:4" ht="14.25">
      <c r="A1195" s="7" t="s">
        <v>1241</v>
      </c>
      <c r="B1195" s="7"/>
      <c r="C1195" s="7"/>
      <c r="D1195" s="9" t="e">
        <f t="shared" si="18"/>
        <v>#DIV/0!</v>
      </c>
    </row>
    <row r="1196" spans="1:4" ht="14.25">
      <c r="A1196" s="7" t="s">
        <v>926</v>
      </c>
      <c r="B1196" s="7"/>
      <c r="C1196" s="7"/>
      <c r="D1196" s="9" t="e">
        <f t="shared" si="18"/>
        <v>#DIV/0!</v>
      </c>
    </row>
    <row r="1197" spans="1:4" ht="14.25">
      <c r="A1197" s="7" t="s">
        <v>928</v>
      </c>
      <c r="B1197" s="7"/>
      <c r="C1197" s="7"/>
      <c r="D1197" s="9" t="e">
        <f t="shared" si="18"/>
        <v>#DIV/0!</v>
      </c>
    </row>
    <row r="1198" spans="1:4" ht="14.25">
      <c r="A1198" s="7" t="s">
        <v>1242</v>
      </c>
      <c r="B1198" s="7"/>
      <c r="C1198" s="7"/>
      <c r="D1198" s="9" t="e">
        <f t="shared" si="18"/>
        <v>#DIV/0!</v>
      </c>
    </row>
    <row r="1199" spans="1:4" ht="14.25">
      <c r="A1199" s="7" t="s">
        <v>1243</v>
      </c>
      <c r="B1199" s="7"/>
      <c r="C1199" s="7"/>
      <c r="D1199" s="9" t="e">
        <f t="shared" si="18"/>
        <v>#DIV/0!</v>
      </c>
    </row>
    <row r="1200" spans="1:4" ht="14.25">
      <c r="A1200" s="7" t="s">
        <v>1244</v>
      </c>
      <c r="B1200" s="7"/>
      <c r="C1200" s="7"/>
      <c r="D1200" s="9" t="e">
        <f t="shared" si="18"/>
        <v>#DIV/0!</v>
      </c>
    </row>
    <row r="1201" spans="1:4" ht="14.25">
      <c r="A1201" s="7" t="s">
        <v>936</v>
      </c>
      <c r="B1201" s="7">
        <v>77</v>
      </c>
      <c r="C1201" s="7">
        <v>98</v>
      </c>
      <c r="D1201" s="9">
        <f t="shared" si="18"/>
        <v>27.27272727272727</v>
      </c>
    </row>
    <row r="1202" spans="1:4" ht="14.25">
      <c r="A1202" s="7" t="s">
        <v>938</v>
      </c>
      <c r="B1202" s="7">
        <v>28</v>
      </c>
      <c r="C1202" s="7">
        <v>18</v>
      </c>
      <c r="D1202" s="9">
        <f t="shared" si="18"/>
        <v>-35.71428571428571</v>
      </c>
    </row>
    <row r="1203" spans="1:4" ht="14.25">
      <c r="A1203" s="7" t="s">
        <v>940</v>
      </c>
      <c r="B1203" s="7">
        <f>SUM(B1204:B1218)</f>
        <v>350</v>
      </c>
      <c r="C1203" s="7">
        <f>SUM(C1204:C1218)</f>
        <v>730</v>
      </c>
      <c r="D1203" s="9">
        <f t="shared" si="18"/>
        <v>108.57142857142858</v>
      </c>
    </row>
    <row r="1204" spans="1:4" ht="14.25">
      <c r="A1204" s="7" t="s">
        <v>598</v>
      </c>
      <c r="B1204" s="7"/>
      <c r="C1204" s="7"/>
      <c r="D1204" s="9" t="e">
        <f t="shared" si="18"/>
        <v>#DIV/0!</v>
      </c>
    </row>
    <row r="1205" spans="1:4" ht="14.25">
      <c r="A1205" s="7" t="s">
        <v>600</v>
      </c>
      <c r="B1205" s="7"/>
      <c r="C1205" s="7"/>
      <c r="D1205" s="9" t="e">
        <f t="shared" si="18"/>
        <v>#DIV/0!</v>
      </c>
    </row>
    <row r="1206" spans="1:4" ht="14.25">
      <c r="A1206" s="7" t="s">
        <v>602</v>
      </c>
      <c r="B1206" s="7"/>
      <c r="C1206" s="7"/>
      <c r="D1206" s="9" t="e">
        <f t="shared" si="18"/>
        <v>#DIV/0!</v>
      </c>
    </row>
    <row r="1207" spans="1:4" ht="14.25">
      <c r="A1207" s="7" t="s">
        <v>945</v>
      </c>
      <c r="B1207" s="7"/>
      <c r="C1207" s="7"/>
      <c r="D1207" s="9" t="e">
        <f t="shared" si="18"/>
        <v>#DIV/0!</v>
      </c>
    </row>
    <row r="1208" spans="1:4" ht="14.25">
      <c r="A1208" s="7" t="s">
        <v>1245</v>
      </c>
      <c r="B1208" s="7"/>
      <c r="C1208" s="7"/>
      <c r="D1208" s="9" t="e">
        <f t="shared" si="18"/>
        <v>#DIV/0!</v>
      </c>
    </row>
    <row r="1209" spans="1:4" ht="14.25">
      <c r="A1209" s="7" t="s">
        <v>949</v>
      </c>
      <c r="B1209" s="7"/>
      <c r="C1209" s="7"/>
      <c r="D1209" s="9" t="e">
        <f t="shared" si="18"/>
        <v>#DIV/0!</v>
      </c>
    </row>
    <row r="1210" spans="1:4" ht="14.25">
      <c r="A1210" s="7" t="s">
        <v>951</v>
      </c>
      <c r="B1210" s="7"/>
      <c r="C1210" s="7"/>
      <c r="D1210" s="9" t="e">
        <f t="shared" si="18"/>
        <v>#DIV/0!</v>
      </c>
    </row>
    <row r="1211" spans="1:4" ht="14.25">
      <c r="A1211" s="7" t="s">
        <v>953</v>
      </c>
      <c r="B1211" s="7">
        <v>228</v>
      </c>
      <c r="C1211" s="7">
        <v>258</v>
      </c>
      <c r="D1211" s="9">
        <f t="shared" si="18"/>
        <v>13.157894736842103</v>
      </c>
    </row>
    <row r="1212" spans="1:4" ht="14.25">
      <c r="A1212" s="7" t="s">
        <v>955</v>
      </c>
      <c r="B1212" s="7">
        <v>20</v>
      </c>
      <c r="C1212" s="7">
        <v>372</v>
      </c>
      <c r="D1212" s="9">
        <f t="shared" si="18"/>
        <v>1760.0000000000002</v>
      </c>
    </row>
    <row r="1213" spans="1:4" ht="14.25">
      <c r="A1213" s="7" t="s">
        <v>956</v>
      </c>
      <c r="B1213" s="7"/>
      <c r="C1213" s="7"/>
      <c r="D1213" s="9" t="e">
        <f t="shared" si="18"/>
        <v>#DIV/0!</v>
      </c>
    </row>
    <row r="1214" spans="1:4" ht="14.25">
      <c r="A1214" s="7" t="s">
        <v>1247</v>
      </c>
      <c r="B1214" s="7"/>
      <c r="C1214" s="7"/>
      <c r="D1214" s="9" t="e">
        <f t="shared" si="18"/>
        <v>#DIV/0!</v>
      </c>
    </row>
    <row r="1215" spans="1:4" ht="14.25">
      <c r="A1215" s="7" t="s">
        <v>958</v>
      </c>
      <c r="B1215" s="7"/>
      <c r="C1215" s="7"/>
      <c r="D1215" s="9" t="e">
        <f t="shared" si="18"/>
        <v>#DIV/0!</v>
      </c>
    </row>
    <row r="1216" spans="1:4" ht="14.25">
      <c r="A1216" s="7" t="s">
        <v>960</v>
      </c>
      <c r="B1216" s="7"/>
      <c r="C1216" s="7"/>
      <c r="D1216" s="9" t="e">
        <f t="shared" si="18"/>
        <v>#DIV/0!</v>
      </c>
    </row>
    <row r="1217" spans="1:4" ht="14.25">
      <c r="A1217" s="7" t="s">
        <v>962</v>
      </c>
      <c r="B1217" s="7"/>
      <c r="C1217" s="7"/>
      <c r="D1217" s="9" t="e">
        <f t="shared" si="18"/>
        <v>#DIV/0!</v>
      </c>
    </row>
    <row r="1218" spans="1:4" ht="14.25">
      <c r="A1218" s="7" t="s">
        <v>964</v>
      </c>
      <c r="B1218" s="7">
        <v>102</v>
      </c>
      <c r="C1218" s="7">
        <v>100</v>
      </c>
      <c r="D1218" s="9">
        <f t="shared" si="18"/>
        <v>-1.9607843137254943</v>
      </c>
    </row>
    <row r="1219" spans="1:4" ht="14.25">
      <c r="A1219" s="7" t="s">
        <v>1238</v>
      </c>
      <c r="B1219" s="7">
        <v>0</v>
      </c>
      <c r="C1219" s="7">
        <v>0</v>
      </c>
      <c r="D1219" s="9" t="e">
        <f t="shared" si="18"/>
        <v>#DIV/0!</v>
      </c>
    </row>
    <row r="1220" spans="1:4" ht="14.25">
      <c r="A1220" s="7" t="s">
        <v>1239</v>
      </c>
      <c r="B1220" s="7">
        <f>SUM(B1221,B1230,B1234)</f>
        <v>10125</v>
      </c>
      <c r="C1220" s="7">
        <f>SUM(C1221,C1230,C1234)</f>
        <v>11760</v>
      </c>
      <c r="D1220" s="9">
        <f t="shared" si="18"/>
        <v>16.148148148148156</v>
      </c>
    </row>
    <row r="1221" spans="1:4" ht="14.25">
      <c r="A1221" s="7" t="s">
        <v>923</v>
      </c>
      <c r="B1221" s="7">
        <f>SUM(B1222:B1229)</f>
        <v>0</v>
      </c>
      <c r="C1221" s="7">
        <f>SUM(C1222:C1229)</f>
        <v>0</v>
      </c>
      <c r="D1221" s="9" t="e">
        <f aca="true" t="shared" si="19" ref="D1221:D1284">(C1221/B1221-1)*100</f>
        <v>#DIV/0!</v>
      </c>
    </row>
    <row r="1222" spans="1:4" ht="14.25">
      <c r="A1222" s="7" t="s">
        <v>925</v>
      </c>
      <c r="B1222" s="7"/>
      <c r="C1222" s="7"/>
      <c r="D1222" s="9" t="e">
        <f t="shared" si="19"/>
        <v>#DIV/0!</v>
      </c>
    </row>
    <row r="1223" spans="1:4" ht="14.25">
      <c r="A1223" s="7" t="s">
        <v>927</v>
      </c>
      <c r="B1223" s="7"/>
      <c r="C1223" s="7"/>
      <c r="D1223" s="9" t="e">
        <f t="shared" si="19"/>
        <v>#DIV/0!</v>
      </c>
    </row>
    <row r="1224" spans="1:4" ht="14.25">
      <c r="A1224" s="7" t="s">
        <v>929</v>
      </c>
      <c r="B1224" s="7"/>
      <c r="C1224" s="7"/>
      <c r="D1224" s="9" t="e">
        <f t="shared" si="19"/>
        <v>#DIV/0!</v>
      </c>
    </row>
    <row r="1225" spans="1:4" ht="14.25">
      <c r="A1225" s="7" t="s">
        <v>931</v>
      </c>
      <c r="B1225" s="7"/>
      <c r="C1225" s="7"/>
      <c r="D1225" s="9" t="e">
        <f t="shared" si="19"/>
        <v>#DIV/0!</v>
      </c>
    </row>
    <row r="1226" spans="1:4" ht="14.25">
      <c r="A1226" s="7" t="s">
        <v>933</v>
      </c>
      <c r="B1226" s="7"/>
      <c r="C1226" s="7"/>
      <c r="D1226" s="9" t="e">
        <f t="shared" si="19"/>
        <v>#DIV/0!</v>
      </c>
    </row>
    <row r="1227" spans="1:4" ht="14.25">
      <c r="A1227" s="7" t="s">
        <v>935</v>
      </c>
      <c r="B1227" s="7"/>
      <c r="C1227" s="7"/>
      <c r="D1227" s="9" t="e">
        <f t="shared" si="19"/>
        <v>#DIV/0!</v>
      </c>
    </row>
    <row r="1228" spans="1:4" ht="14.25">
      <c r="A1228" s="7" t="s">
        <v>937</v>
      </c>
      <c r="B1228" s="7"/>
      <c r="C1228" s="7"/>
      <c r="D1228" s="9" t="e">
        <f t="shared" si="19"/>
        <v>#DIV/0!</v>
      </c>
    </row>
    <row r="1229" spans="1:4" ht="14.25">
      <c r="A1229" s="7" t="s">
        <v>939</v>
      </c>
      <c r="B1229" s="7"/>
      <c r="C1229" s="7"/>
      <c r="D1229" s="9" t="e">
        <f t="shared" si="19"/>
        <v>#DIV/0!</v>
      </c>
    </row>
    <row r="1230" spans="1:4" ht="14.25">
      <c r="A1230" s="7" t="s">
        <v>941</v>
      </c>
      <c r="B1230" s="7">
        <f>SUM(B1231:B1233)</f>
        <v>9666</v>
      </c>
      <c r="C1230" s="7">
        <f>SUM(C1231:C1233)</f>
        <v>11199</v>
      </c>
      <c r="D1230" s="9">
        <f t="shared" si="19"/>
        <v>15.859714463066421</v>
      </c>
    </row>
    <row r="1231" spans="1:4" ht="14.25">
      <c r="A1231" s="7" t="s">
        <v>942</v>
      </c>
      <c r="B1231" s="7">
        <v>9666</v>
      </c>
      <c r="C1231" s="7">
        <v>11199</v>
      </c>
      <c r="D1231" s="9">
        <f t="shared" si="19"/>
        <v>15.859714463066421</v>
      </c>
    </row>
    <row r="1232" spans="1:4" ht="14.25">
      <c r="A1232" s="7" t="s">
        <v>943</v>
      </c>
      <c r="B1232" s="7"/>
      <c r="C1232" s="7"/>
      <c r="D1232" s="9" t="e">
        <f t="shared" si="19"/>
        <v>#DIV/0!</v>
      </c>
    </row>
    <row r="1233" spans="1:4" ht="14.25">
      <c r="A1233" s="7" t="s">
        <v>944</v>
      </c>
      <c r="B1233" s="7"/>
      <c r="C1233" s="7"/>
      <c r="D1233" s="9" t="e">
        <f t="shared" si="19"/>
        <v>#DIV/0!</v>
      </c>
    </row>
    <row r="1234" spans="1:4" ht="14.25">
      <c r="A1234" s="7" t="s">
        <v>946</v>
      </c>
      <c r="B1234" s="7">
        <f>SUM(B1235:B1236)</f>
        <v>459</v>
      </c>
      <c r="C1234" s="7">
        <f>SUM(C1235:C1236)</f>
        <v>561</v>
      </c>
      <c r="D1234" s="9">
        <f t="shared" si="19"/>
        <v>22.222222222222232</v>
      </c>
    </row>
    <row r="1235" spans="1:4" ht="14.25">
      <c r="A1235" s="7" t="s">
        <v>948</v>
      </c>
      <c r="B1235" s="7"/>
      <c r="C1235" s="7"/>
      <c r="D1235" s="9" t="e">
        <f t="shared" si="19"/>
        <v>#DIV/0!</v>
      </c>
    </row>
    <row r="1236" spans="1:4" ht="14.25">
      <c r="A1236" s="7" t="s">
        <v>950</v>
      </c>
      <c r="B1236" s="7">
        <v>459</v>
      </c>
      <c r="C1236" s="7">
        <v>561</v>
      </c>
      <c r="D1236" s="9">
        <f t="shared" si="19"/>
        <v>22.222222222222232</v>
      </c>
    </row>
    <row r="1237" spans="1:4" ht="14.25">
      <c r="A1237" s="7" t="s">
        <v>1246</v>
      </c>
      <c r="B1237" s="7">
        <f>B1238+B1253+B1267+B1273+B1279</f>
        <v>1831</v>
      </c>
      <c r="C1237" s="7">
        <f>C1238+C1253+C1267+C1273+C1279</f>
        <v>1959</v>
      </c>
      <c r="D1237" s="9">
        <f t="shared" si="19"/>
        <v>6.990715456034957</v>
      </c>
    </row>
    <row r="1238" spans="1:4" ht="14.25">
      <c r="A1238" s="7" t="s">
        <v>954</v>
      </c>
      <c r="B1238" s="7">
        <f>SUM(B1239:B1252)</f>
        <v>387</v>
      </c>
      <c r="C1238" s="7">
        <f>SUM(C1239:C1252)</f>
        <v>462</v>
      </c>
      <c r="D1238" s="9">
        <f t="shared" si="19"/>
        <v>19.379844961240302</v>
      </c>
    </row>
    <row r="1239" spans="1:4" ht="14.25">
      <c r="A1239" s="7" t="s">
        <v>598</v>
      </c>
      <c r="B1239" s="7">
        <v>202</v>
      </c>
      <c r="C1239" s="7">
        <v>214</v>
      </c>
      <c r="D1239" s="9">
        <f t="shared" si="19"/>
        <v>5.940594059405946</v>
      </c>
    </row>
    <row r="1240" spans="1:4" ht="14.25">
      <c r="A1240" s="7" t="s">
        <v>600</v>
      </c>
      <c r="B1240" s="7">
        <v>54</v>
      </c>
      <c r="C1240" s="7">
        <v>54</v>
      </c>
      <c r="D1240" s="9">
        <f t="shared" si="19"/>
        <v>0</v>
      </c>
    </row>
    <row r="1241" spans="1:4" ht="14.25">
      <c r="A1241" s="7" t="s">
        <v>602</v>
      </c>
      <c r="B1241" s="7"/>
      <c r="C1241" s="7"/>
      <c r="D1241" s="9" t="e">
        <f t="shared" si="19"/>
        <v>#DIV/0!</v>
      </c>
    </row>
    <row r="1242" spans="1:4" ht="14.25">
      <c r="A1242" s="7" t="s">
        <v>959</v>
      </c>
      <c r="B1242" s="7"/>
      <c r="C1242" s="7"/>
      <c r="D1242" s="9" t="e">
        <f t="shared" si="19"/>
        <v>#DIV/0!</v>
      </c>
    </row>
    <row r="1243" spans="1:4" ht="14.25">
      <c r="A1243" s="7" t="s">
        <v>961</v>
      </c>
      <c r="B1243" s="7">
        <v>12</v>
      </c>
      <c r="C1243" s="7">
        <v>12</v>
      </c>
      <c r="D1243" s="9">
        <f t="shared" si="19"/>
        <v>0</v>
      </c>
    </row>
    <row r="1244" spans="1:4" ht="14.25">
      <c r="A1244" s="7" t="s">
        <v>963</v>
      </c>
      <c r="B1244" s="7">
        <v>30</v>
      </c>
      <c r="C1244" s="7">
        <v>35</v>
      </c>
      <c r="D1244" s="9">
        <f t="shared" si="19"/>
        <v>16.666666666666675</v>
      </c>
    </row>
    <row r="1245" spans="1:4" ht="14.25">
      <c r="A1245" s="7" t="s">
        <v>965</v>
      </c>
      <c r="B1245" s="7"/>
      <c r="C1245" s="7"/>
      <c r="D1245" s="9" t="e">
        <f t="shared" si="19"/>
        <v>#DIV/0!</v>
      </c>
    </row>
    <row r="1246" spans="1:4" ht="14.25">
      <c r="A1246" s="7" t="s">
        <v>966</v>
      </c>
      <c r="B1246" s="7"/>
      <c r="C1246" s="7"/>
      <c r="D1246" s="9" t="e">
        <f t="shared" si="19"/>
        <v>#DIV/0!</v>
      </c>
    </row>
    <row r="1247" spans="1:4" ht="14.25">
      <c r="A1247" s="7" t="s">
        <v>968</v>
      </c>
      <c r="B1247" s="7"/>
      <c r="C1247" s="7"/>
      <c r="D1247" s="9" t="e">
        <f t="shared" si="19"/>
        <v>#DIV/0!</v>
      </c>
    </row>
    <row r="1248" spans="1:4" ht="14.25">
      <c r="A1248" s="7" t="s">
        <v>970</v>
      </c>
      <c r="B1248" s="7"/>
      <c r="C1248" s="7"/>
      <c r="D1248" s="9" t="e">
        <f t="shared" si="19"/>
        <v>#DIV/0!</v>
      </c>
    </row>
    <row r="1249" spans="1:4" ht="14.25">
      <c r="A1249" s="7" t="s">
        <v>972</v>
      </c>
      <c r="B1249" s="7"/>
      <c r="C1249" s="7"/>
      <c r="D1249" s="9" t="e">
        <f t="shared" si="19"/>
        <v>#DIV/0!</v>
      </c>
    </row>
    <row r="1250" spans="1:4" ht="14.25">
      <c r="A1250" s="7" t="s">
        <v>974</v>
      </c>
      <c r="B1250" s="7"/>
      <c r="C1250" s="7"/>
      <c r="D1250" s="9" t="e">
        <f t="shared" si="19"/>
        <v>#DIV/0!</v>
      </c>
    </row>
    <row r="1251" spans="1:4" ht="14.25">
      <c r="A1251" s="7" t="s">
        <v>636</v>
      </c>
      <c r="B1251" s="7">
        <v>79</v>
      </c>
      <c r="C1251" s="7">
        <v>77</v>
      </c>
      <c r="D1251" s="9">
        <f t="shared" si="19"/>
        <v>-2.5316455696202556</v>
      </c>
    </row>
    <row r="1252" spans="1:4" ht="14.25">
      <c r="A1252" s="7" t="s">
        <v>977</v>
      </c>
      <c r="B1252" s="7">
        <v>10</v>
      </c>
      <c r="C1252" s="7">
        <v>70</v>
      </c>
      <c r="D1252" s="9">
        <f t="shared" si="19"/>
        <v>600</v>
      </c>
    </row>
    <row r="1253" spans="1:4" ht="14.25">
      <c r="A1253" s="7" t="s">
        <v>979</v>
      </c>
      <c r="B1253" s="7">
        <f>SUM(B1254:B1266)</f>
        <v>57</v>
      </c>
      <c r="C1253" s="7">
        <f>SUM(C1254:C1266)</f>
        <v>67</v>
      </c>
      <c r="D1253" s="9">
        <f t="shared" si="19"/>
        <v>17.543859649122815</v>
      </c>
    </row>
    <row r="1254" spans="1:4" ht="14.25">
      <c r="A1254" s="7" t="s">
        <v>598</v>
      </c>
      <c r="B1254" s="7">
        <v>47</v>
      </c>
      <c r="C1254" s="7">
        <v>57</v>
      </c>
      <c r="D1254" s="9">
        <f t="shared" si="19"/>
        <v>21.27659574468086</v>
      </c>
    </row>
    <row r="1255" spans="1:4" ht="14.25">
      <c r="A1255" s="7" t="s">
        <v>600</v>
      </c>
      <c r="B1255" s="7">
        <v>10</v>
      </c>
      <c r="C1255" s="7">
        <v>10</v>
      </c>
      <c r="D1255" s="9">
        <f t="shared" si="19"/>
        <v>0</v>
      </c>
    </row>
    <row r="1256" spans="1:4" ht="14.25">
      <c r="A1256" s="7" t="s">
        <v>602</v>
      </c>
      <c r="B1256" s="7"/>
      <c r="C1256" s="7"/>
      <c r="D1256" s="9" t="e">
        <f t="shared" si="19"/>
        <v>#DIV/0!</v>
      </c>
    </row>
    <row r="1257" spans="1:4" ht="14.25">
      <c r="A1257" s="7" t="s">
        <v>984</v>
      </c>
      <c r="B1257" s="7"/>
      <c r="C1257" s="7"/>
      <c r="D1257" s="9" t="e">
        <f t="shared" si="19"/>
        <v>#DIV/0!</v>
      </c>
    </row>
    <row r="1258" spans="1:4" ht="14.25">
      <c r="A1258" s="7" t="s">
        <v>986</v>
      </c>
      <c r="B1258" s="7"/>
      <c r="C1258" s="7"/>
      <c r="D1258" s="9" t="e">
        <f t="shared" si="19"/>
        <v>#DIV/0!</v>
      </c>
    </row>
    <row r="1259" spans="1:4" ht="14.25">
      <c r="A1259" s="7" t="s">
        <v>988</v>
      </c>
      <c r="B1259" s="7"/>
      <c r="C1259" s="7"/>
      <c r="D1259" s="9" t="e">
        <f t="shared" si="19"/>
        <v>#DIV/0!</v>
      </c>
    </row>
    <row r="1260" spans="1:4" ht="14.25">
      <c r="A1260" s="7" t="s">
        <v>990</v>
      </c>
      <c r="B1260" s="7"/>
      <c r="C1260" s="7"/>
      <c r="D1260" s="9" t="e">
        <f t="shared" si="19"/>
        <v>#DIV/0!</v>
      </c>
    </row>
    <row r="1261" spans="1:4" ht="14.25">
      <c r="A1261" s="7" t="s">
        <v>992</v>
      </c>
      <c r="B1261" s="7"/>
      <c r="C1261" s="7"/>
      <c r="D1261" s="9" t="e">
        <f t="shared" si="19"/>
        <v>#DIV/0!</v>
      </c>
    </row>
    <row r="1262" spans="1:4" ht="14.25">
      <c r="A1262" s="7" t="s">
        <v>994</v>
      </c>
      <c r="B1262" s="7"/>
      <c r="C1262" s="7"/>
      <c r="D1262" s="9" t="e">
        <f t="shared" si="19"/>
        <v>#DIV/0!</v>
      </c>
    </row>
    <row r="1263" spans="1:4" ht="14.25">
      <c r="A1263" s="7" t="s">
        <v>996</v>
      </c>
      <c r="B1263" s="7"/>
      <c r="C1263" s="7"/>
      <c r="D1263" s="9" t="e">
        <f t="shared" si="19"/>
        <v>#DIV/0!</v>
      </c>
    </row>
    <row r="1264" spans="1:4" ht="14.25">
      <c r="A1264" s="7" t="s">
        <v>998</v>
      </c>
      <c r="B1264" s="7"/>
      <c r="C1264" s="7"/>
      <c r="D1264" s="9" t="e">
        <f t="shared" si="19"/>
        <v>#DIV/0!</v>
      </c>
    </row>
    <row r="1265" spans="1:4" ht="14.25">
      <c r="A1265" s="7" t="s">
        <v>636</v>
      </c>
      <c r="B1265" s="7"/>
      <c r="C1265" s="7"/>
      <c r="D1265" s="9" t="e">
        <f t="shared" si="19"/>
        <v>#DIV/0!</v>
      </c>
    </row>
    <row r="1266" spans="1:4" ht="14.25">
      <c r="A1266" s="7" t="s">
        <v>1001</v>
      </c>
      <c r="B1266" s="7"/>
      <c r="C1266" s="7"/>
      <c r="D1266" s="9" t="e">
        <f t="shared" si="19"/>
        <v>#DIV/0!</v>
      </c>
    </row>
    <row r="1267" spans="1:4" ht="14.25">
      <c r="A1267" s="7" t="s">
        <v>1003</v>
      </c>
      <c r="B1267" s="7">
        <f>SUM(B1268:B1272)</f>
        <v>0</v>
      </c>
      <c r="C1267" s="7">
        <f>SUM(C1268:C1272)</f>
        <v>0</v>
      </c>
      <c r="D1267" s="9" t="e">
        <f t="shared" si="19"/>
        <v>#DIV/0!</v>
      </c>
    </row>
    <row r="1268" spans="1:4" ht="14.25">
      <c r="A1268" s="7" t="s">
        <v>1250</v>
      </c>
      <c r="B1268" s="7"/>
      <c r="C1268" s="7"/>
      <c r="D1268" s="9" t="e">
        <f t="shared" si="19"/>
        <v>#DIV/0!</v>
      </c>
    </row>
    <row r="1269" spans="1:4" ht="14.25">
      <c r="A1269" s="7" t="s">
        <v>1007</v>
      </c>
      <c r="B1269" s="7"/>
      <c r="C1269" s="7"/>
      <c r="D1269" s="9" t="e">
        <f t="shared" si="19"/>
        <v>#DIV/0!</v>
      </c>
    </row>
    <row r="1270" spans="1:4" ht="14.25">
      <c r="A1270" s="7" t="s">
        <v>1009</v>
      </c>
      <c r="B1270" s="7"/>
      <c r="C1270" s="7"/>
      <c r="D1270" s="9" t="e">
        <f t="shared" si="19"/>
        <v>#DIV/0!</v>
      </c>
    </row>
    <row r="1271" spans="1:4" ht="14.25">
      <c r="A1271" s="7" t="s">
        <v>1011</v>
      </c>
      <c r="B1271" s="7"/>
      <c r="C1271" s="7"/>
      <c r="D1271" s="9" t="e">
        <f t="shared" si="19"/>
        <v>#DIV/0!</v>
      </c>
    </row>
    <row r="1272" spans="1:4" ht="14.25">
      <c r="A1272" s="7" t="s">
        <v>1013</v>
      </c>
      <c r="B1272" s="7"/>
      <c r="C1272" s="7"/>
      <c r="D1272" s="9" t="e">
        <f t="shared" si="19"/>
        <v>#DIV/0!</v>
      </c>
    </row>
    <row r="1273" spans="1:4" ht="14.25">
      <c r="A1273" s="7" t="s">
        <v>967</v>
      </c>
      <c r="B1273" s="7">
        <f>SUM(B1274:B1278)</f>
        <v>1387</v>
      </c>
      <c r="C1273" s="7">
        <f>SUM(C1274:C1278)</f>
        <v>1430</v>
      </c>
      <c r="D1273" s="9">
        <f t="shared" si="19"/>
        <v>3.100216294160063</v>
      </c>
    </row>
    <row r="1274" spans="1:4" ht="14.25">
      <c r="A1274" s="7" t="s">
        <v>969</v>
      </c>
      <c r="B1274" s="7">
        <v>1387</v>
      </c>
      <c r="C1274" s="7">
        <v>1430</v>
      </c>
      <c r="D1274" s="9">
        <f t="shared" si="19"/>
        <v>3.100216294160063</v>
      </c>
    </row>
    <row r="1275" spans="1:4" ht="14.25">
      <c r="A1275" s="7" t="s">
        <v>971</v>
      </c>
      <c r="B1275" s="7"/>
      <c r="C1275" s="7"/>
      <c r="D1275" s="9" t="e">
        <f t="shared" si="19"/>
        <v>#DIV/0!</v>
      </c>
    </row>
    <row r="1276" spans="1:4" ht="14.25">
      <c r="A1276" s="7" t="s">
        <v>973</v>
      </c>
      <c r="B1276" s="7"/>
      <c r="C1276" s="7"/>
      <c r="D1276" s="9" t="e">
        <f t="shared" si="19"/>
        <v>#DIV/0!</v>
      </c>
    </row>
    <row r="1277" spans="1:4" ht="14.25">
      <c r="A1277" s="7" t="s">
        <v>975</v>
      </c>
      <c r="B1277" s="7"/>
      <c r="C1277" s="7"/>
      <c r="D1277" s="9" t="e">
        <f t="shared" si="19"/>
        <v>#DIV/0!</v>
      </c>
    </row>
    <row r="1278" spans="1:4" ht="14.25">
      <c r="A1278" s="7" t="s">
        <v>976</v>
      </c>
      <c r="B1278" s="7"/>
      <c r="C1278" s="7"/>
      <c r="D1278" s="9" t="e">
        <f t="shared" si="19"/>
        <v>#DIV/0!</v>
      </c>
    </row>
    <row r="1279" spans="1:4" ht="14.25">
      <c r="A1279" s="7" t="s">
        <v>978</v>
      </c>
      <c r="B1279" s="7">
        <f>SUM(B1280:B1290)</f>
        <v>0</v>
      </c>
      <c r="C1279" s="7">
        <f>SUM(C1280:C1290)</f>
        <v>0</v>
      </c>
      <c r="D1279" s="9" t="e">
        <f t="shared" si="19"/>
        <v>#DIV/0!</v>
      </c>
    </row>
    <row r="1280" spans="1:4" ht="14.25">
      <c r="A1280" s="7" t="s">
        <v>980</v>
      </c>
      <c r="B1280" s="7"/>
      <c r="C1280" s="7"/>
      <c r="D1280" s="9" t="e">
        <f t="shared" si="19"/>
        <v>#DIV/0!</v>
      </c>
    </row>
    <row r="1281" spans="1:4" ht="14.25">
      <c r="A1281" s="7" t="s">
        <v>981</v>
      </c>
      <c r="B1281" s="7"/>
      <c r="C1281" s="7"/>
      <c r="D1281" s="9" t="e">
        <f t="shared" si="19"/>
        <v>#DIV/0!</v>
      </c>
    </row>
    <row r="1282" spans="1:4" ht="14.25">
      <c r="A1282" s="7" t="s">
        <v>982</v>
      </c>
      <c r="B1282" s="7"/>
      <c r="C1282" s="7"/>
      <c r="D1282" s="9" t="e">
        <f t="shared" si="19"/>
        <v>#DIV/0!</v>
      </c>
    </row>
    <row r="1283" spans="1:4" ht="14.25">
      <c r="A1283" s="7" t="s">
        <v>983</v>
      </c>
      <c r="B1283" s="7"/>
      <c r="C1283" s="7"/>
      <c r="D1283" s="9" t="e">
        <f t="shared" si="19"/>
        <v>#DIV/0!</v>
      </c>
    </row>
    <row r="1284" spans="1:4" ht="14.25">
      <c r="A1284" s="7" t="s">
        <v>985</v>
      </c>
      <c r="B1284" s="7"/>
      <c r="C1284" s="7"/>
      <c r="D1284" s="9" t="e">
        <f t="shared" si="19"/>
        <v>#DIV/0!</v>
      </c>
    </row>
    <row r="1285" spans="1:4" ht="14.25">
      <c r="A1285" s="7" t="s">
        <v>987</v>
      </c>
      <c r="B1285" s="7"/>
      <c r="C1285" s="7"/>
      <c r="D1285" s="9" t="e">
        <f aca="true" t="shared" si="20" ref="D1285:D1302">(C1285/B1285-1)*100</f>
        <v>#DIV/0!</v>
      </c>
    </row>
    <row r="1286" spans="1:4" ht="14.25">
      <c r="A1286" s="7" t="s">
        <v>989</v>
      </c>
      <c r="B1286" s="7"/>
      <c r="C1286" s="7"/>
      <c r="D1286" s="9" t="e">
        <f t="shared" si="20"/>
        <v>#DIV/0!</v>
      </c>
    </row>
    <row r="1287" spans="1:4" ht="14.25">
      <c r="A1287" s="7" t="s">
        <v>991</v>
      </c>
      <c r="B1287" s="7"/>
      <c r="C1287" s="7"/>
      <c r="D1287" s="9" t="e">
        <f t="shared" si="20"/>
        <v>#DIV/0!</v>
      </c>
    </row>
    <row r="1288" spans="1:4" ht="14.25">
      <c r="A1288" s="7" t="s">
        <v>993</v>
      </c>
      <c r="B1288" s="7"/>
      <c r="C1288" s="7"/>
      <c r="D1288" s="9" t="e">
        <f t="shared" si="20"/>
        <v>#DIV/0!</v>
      </c>
    </row>
    <row r="1289" spans="1:4" ht="14.25">
      <c r="A1289" s="7" t="s">
        <v>995</v>
      </c>
      <c r="B1289" s="7"/>
      <c r="C1289" s="7"/>
      <c r="D1289" s="9" t="e">
        <f t="shared" si="20"/>
        <v>#DIV/0!</v>
      </c>
    </row>
    <row r="1290" spans="1:4" ht="14.25">
      <c r="A1290" s="7" t="s">
        <v>997</v>
      </c>
      <c r="B1290" s="7"/>
      <c r="C1290" s="7"/>
      <c r="D1290" s="9" t="e">
        <f t="shared" si="20"/>
        <v>#DIV/0!</v>
      </c>
    </row>
    <row r="1291" spans="1:4" ht="14.25">
      <c r="A1291" s="7" t="s">
        <v>1248</v>
      </c>
      <c r="B1291" s="7">
        <v>10000</v>
      </c>
      <c r="C1291" s="7">
        <v>10000</v>
      </c>
      <c r="D1291" s="9">
        <f t="shared" si="20"/>
        <v>0</v>
      </c>
    </row>
    <row r="1292" spans="1:4" ht="14.25">
      <c r="A1292" s="7" t="s">
        <v>1249</v>
      </c>
      <c r="B1292" s="7">
        <f>SUM(B1293:B1298)</f>
        <v>23300</v>
      </c>
      <c r="C1292" s="7">
        <f>SUM(C1293:C1298)</f>
        <v>20300</v>
      </c>
      <c r="D1292" s="9">
        <f t="shared" si="20"/>
        <v>-12.8755364806867</v>
      </c>
    </row>
    <row r="1293" spans="1:4" ht="14.25">
      <c r="A1293" s="7" t="s">
        <v>1002</v>
      </c>
      <c r="B1293" s="7"/>
      <c r="C1293" s="7"/>
      <c r="D1293" s="9" t="e">
        <f t="shared" si="20"/>
        <v>#DIV/0!</v>
      </c>
    </row>
    <row r="1294" spans="1:4" ht="14.25">
      <c r="A1294" s="7" t="s">
        <v>1004</v>
      </c>
      <c r="B1294" s="7"/>
      <c r="C1294" s="7"/>
      <c r="D1294" s="9" t="e">
        <f t="shared" si="20"/>
        <v>#DIV/0!</v>
      </c>
    </row>
    <row r="1295" spans="1:4" ht="14.25">
      <c r="A1295" s="7" t="s">
        <v>1006</v>
      </c>
      <c r="B1295" s="7"/>
      <c r="C1295" s="7"/>
      <c r="D1295" s="9" t="e">
        <f t="shared" si="20"/>
        <v>#DIV/0!</v>
      </c>
    </row>
    <row r="1296" spans="1:4" ht="14.25">
      <c r="A1296" s="7" t="s">
        <v>1008</v>
      </c>
      <c r="B1296" s="7"/>
      <c r="C1296" s="7"/>
      <c r="D1296" s="9" t="e">
        <f t="shared" si="20"/>
        <v>#DIV/0!</v>
      </c>
    </row>
    <row r="1297" spans="1:4" ht="14.25">
      <c r="A1297" s="7" t="s">
        <v>1010</v>
      </c>
      <c r="B1297" s="7">
        <v>23300</v>
      </c>
      <c r="C1297" s="7">
        <v>20300</v>
      </c>
      <c r="D1297" s="9">
        <f t="shared" si="20"/>
        <v>-12.8755364806867</v>
      </c>
    </row>
    <row r="1298" spans="1:4" ht="14.25">
      <c r="A1298" s="7" t="s">
        <v>1012</v>
      </c>
      <c r="B1298" s="7"/>
      <c r="C1298" s="7"/>
      <c r="D1298" s="9" t="e">
        <f t="shared" si="20"/>
        <v>#DIV/0!</v>
      </c>
    </row>
    <row r="1299" spans="1:4" ht="14.25">
      <c r="A1299" s="7" t="s">
        <v>1251</v>
      </c>
      <c r="B1299" s="7">
        <f>SUM(B1300:B1301)</f>
        <v>24503</v>
      </c>
      <c r="C1299" s="7">
        <f>SUM(C1300:C1301)</f>
        <v>50217</v>
      </c>
      <c r="D1299" s="9">
        <f t="shared" si="20"/>
        <v>104.94225196914661</v>
      </c>
    </row>
    <row r="1300" spans="1:4" ht="14.25">
      <c r="A1300" s="7" t="s">
        <v>1015</v>
      </c>
      <c r="B1300" s="7">
        <v>22215</v>
      </c>
      <c r="C1300" s="18">
        <v>47849</v>
      </c>
      <c r="D1300" s="9">
        <f t="shared" si="20"/>
        <v>115.39050191312174</v>
      </c>
    </row>
    <row r="1301" spans="1:4" ht="14.25">
      <c r="A1301" s="7" t="s">
        <v>1016</v>
      </c>
      <c r="B1301" s="7">
        <v>2288</v>
      </c>
      <c r="C1301" s="7">
        <v>2368</v>
      </c>
      <c r="D1301" s="9">
        <f t="shared" si="20"/>
        <v>3.4965034965035002</v>
      </c>
    </row>
    <row r="1302" spans="1:4" ht="14.25">
      <c r="A1302" s="17" t="s">
        <v>1252</v>
      </c>
      <c r="B1302" s="8">
        <f>B1299+B1292+B1291+B1237+B1220+B1139+B1129+B1125+B1098+B1024+B953+B821+B801+B721+B657+B543+B488+B434+B380+B272+B261+B258+B5</f>
        <v>387638</v>
      </c>
      <c r="C1302" s="8">
        <f>C1299+C1292+C1291+C1237+C1220+C1139+C1129+C1125+C1098+C1024+C953+C821+C801+C721+C657+C543+C488+C434+C380+C272+C261+C258+C5</f>
        <v>457557</v>
      </c>
      <c r="D1302" s="9">
        <f t="shared" si="20"/>
        <v>18.03718933644276</v>
      </c>
    </row>
    <row r="1303" ht="14.25">
      <c r="C1303" s="3">
        <v>459557</v>
      </c>
    </row>
    <row r="1304" ht="14.25">
      <c r="C1304" s="24">
        <f>C1302-C1303</f>
        <v>-2000</v>
      </c>
    </row>
  </sheetData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04"/>
  <sheetViews>
    <sheetView showZeros="0" zoomScale="200" zoomScaleNormal="200" workbookViewId="0" topLeftCell="A1">
      <pane xSplit="1" ySplit="5" topLeftCell="B105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057" sqref="C1057"/>
    </sheetView>
  </sheetViews>
  <sheetFormatPr defaultColWidth="9.00390625" defaultRowHeight="14.25"/>
  <cols>
    <col min="1" max="1" width="46.75390625" style="3" bestFit="1" customWidth="1"/>
    <col min="2" max="3" width="9.00390625" style="3" customWidth="1"/>
    <col min="4" max="4" width="11.625" style="26" bestFit="1" customWidth="1"/>
    <col min="5" max="5" width="6.50390625" style="3" bestFit="1" customWidth="1"/>
    <col min="6" max="16384" width="9.00390625" style="3" customWidth="1"/>
  </cols>
  <sheetData>
    <row r="1" ht="18" customHeight="1">
      <c r="A1" s="2"/>
    </row>
    <row r="2" spans="1:4" s="2" customFormat="1" ht="20.25">
      <c r="A2" s="46" t="s">
        <v>1253</v>
      </c>
      <c r="B2" s="46"/>
      <c r="C2" s="46"/>
      <c r="D2" s="46"/>
    </row>
    <row r="3" ht="17.25" customHeight="1">
      <c r="D3" s="27" t="s">
        <v>1254</v>
      </c>
    </row>
    <row r="4" spans="1:4" ht="36" customHeight="1">
      <c r="A4" s="5" t="s">
        <v>1255</v>
      </c>
      <c r="B4" s="6" t="s">
        <v>1256</v>
      </c>
      <c r="C4" s="6" t="s">
        <v>1257</v>
      </c>
      <c r="D4" s="28" t="s">
        <v>1258</v>
      </c>
    </row>
    <row r="5" spans="1:4" ht="14.25">
      <c r="A5" s="7" t="s">
        <v>4</v>
      </c>
      <c r="B5" s="8">
        <f>B6+B18+B27+B39+B51+B62+B73+B85+B94+B104+B119+B128+B139+B151+B161+B174+B181+B188+B197+B203+B210+B218+B225+B231+B237+B243+B249+B255</f>
        <v>32968</v>
      </c>
      <c r="C5" s="8">
        <f>C6+C18+C27+C39+C51+C62+C73+C85+C94+C104+C119+C128+C139+C151+C161+C174+C181+C188+C197+C203+C210+C218+C225+C231+C237+C243+C249+C255</f>
        <v>47820</v>
      </c>
      <c r="D5" s="25">
        <f aca="true" t="shared" si="0" ref="D5:D68">(C5/B5-1)*100</f>
        <v>45.04974520747391</v>
      </c>
    </row>
    <row r="6" spans="1:4" ht="14.25">
      <c r="A6" s="12" t="s">
        <v>6</v>
      </c>
      <c r="B6" s="7">
        <f>SUM(B7:B17)</f>
        <v>1001</v>
      </c>
      <c r="C6" s="7">
        <f>SUM(C7:C17)</f>
        <v>963</v>
      </c>
      <c r="D6" s="25">
        <f t="shared" si="0"/>
        <v>-3.796203796203801</v>
      </c>
    </row>
    <row r="7" spans="1:4" ht="14.25">
      <c r="A7" s="12" t="s">
        <v>8</v>
      </c>
      <c r="B7" s="7">
        <v>481</v>
      </c>
      <c r="C7" s="7">
        <v>483</v>
      </c>
      <c r="D7" s="25">
        <f t="shared" si="0"/>
        <v>0.4158004158004047</v>
      </c>
    </row>
    <row r="8" spans="1:4" ht="14.25">
      <c r="A8" s="12" t="s">
        <v>10</v>
      </c>
      <c r="B8" s="7">
        <v>153</v>
      </c>
      <c r="C8" s="7">
        <v>165</v>
      </c>
      <c r="D8" s="25">
        <f t="shared" si="0"/>
        <v>7.843137254901955</v>
      </c>
    </row>
    <row r="9" spans="1:4" ht="14.25">
      <c r="A9" s="10" t="s">
        <v>12</v>
      </c>
      <c r="B9" s="7">
        <v>112</v>
      </c>
      <c r="C9" s="7">
        <v>127</v>
      </c>
      <c r="D9" s="25">
        <f t="shared" si="0"/>
        <v>13.392857142857139</v>
      </c>
    </row>
    <row r="10" spans="1:4" ht="14.25">
      <c r="A10" s="10" t="s">
        <v>14</v>
      </c>
      <c r="B10" s="7">
        <v>142</v>
      </c>
      <c r="C10" s="7">
        <v>100</v>
      </c>
      <c r="D10" s="25">
        <f t="shared" si="0"/>
        <v>-29.5774647887324</v>
      </c>
    </row>
    <row r="11" spans="1:4" ht="14.25">
      <c r="A11" s="10" t="s">
        <v>16</v>
      </c>
      <c r="B11" s="7"/>
      <c r="C11" s="7"/>
      <c r="D11" s="25" t="e">
        <f t="shared" si="0"/>
        <v>#DIV/0!</v>
      </c>
    </row>
    <row r="12" spans="1:4" ht="14.25">
      <c r="A12" s="7" t="s">
        <v>18</v>
      </c>
      <c r="B12" s="7">
        <v>10</v>
      </c>
      <c r="C12" s="7">
        <v>10</v>
      </c>
      <c r="D12" s="25">
        <f t="shared" si="0"/>
        <v>0</v>
      </c>
    </row>
    <row r="13" spans="1:4" ht="14.25">
      <c r="A13" s="7" t="s">
        <v>1259</v>
      </c>
      <c r="B13" s="7"/>
      <c r="C13" s="7"/>
      <c r="D13" s="25" t="e">
        <f t="shared" si="0"/>
        <v>#DIV/0!</v>
      </c>
    </row>
    <row r="14" spans="1:4" ht="14.25">
      <c r="A14" s="7" t="s">
        <v>21</v>
      </c>
      <c r="B14" s="7">
        <v>53</v>
      </c>
      <c r="C14" s="7">
        <v>53</v>
      </c>
      <c r="D14" s="25">
        <f t="shared" si="0"/>
        <v>0</v>
      </c>
    </row>
    <row r="15" spans="1:4" ht="14.25">
      <c r="A15" s="7" t="s">
        <v>22</v>
      </c>
      <c r="B15" s="7"/>
      <c r="C15" s="7"/>
      <c r="D15" s="25" t="e">
        <f t="shared" si="0"/>
        <v>#DIV/0!</v>
      </c>
    </row>
    <row r="16" spans="1:4" ht="14.25">
      <c r="A16" s="7" t="s">
        <v>15</v>
      </c>
      <c r="B16" s="7"/>
      <c r="C16" s="7"/>
      <c r="D16" s="25" t="e">
        <f t="shared" si="0"/>
        <v>#DIV/0!</v>
      </c>
    </row>
    <row r="17" spans="1:4" ht="14.25">
      <c r="A17" s="7" t="s">
        <v>24</v>
      </c>
      <c r="B17" s="7">
        <v>50</v>
      </c>
      <c r="C17" s="7">
        <v>25</v>
      </c>
      <c r="D17" s="25">
        <f t="shared" si="0"/>
        <v>-50</v>
      </c>
    </row>
    <row r="18" spans="1:4" ht="14.25">
      <c r="A18" s="12" t="s">
        <v>26</v>
      </c>
      <c r="B18" s="7">
        <f>SUM(B19:B26)</f>
        <v>819</v>
      </c>
      <c r="C18" s="7">
        <f>SUM(C19:C26)</f>
        <v>827</v>
      </c>
      <c r="D18" s="25">
        <f t="shared" si="0"/>
        <v>0.9768009768009733</v>
      </c>
    </row>
    <row r="19" spans="1:4" ht="14.25">
      <c r="A19" s="12" t="s">
        <v>8</v>
      </c>
      <c r="B19" s="7">
        <v>401</v>
      </c>
      <c r="C19" s="7">
        <v>407</v>
      </c>
      <c r="D19" s="25">
        <f t="shared" si="0"/>
        <v>1.4962593516209433</v>
      </c>
    </row>
    <row r="20" spans="1:4" ht="14.25">
      <c r="A20" s="12" t="s">
        <v>10</v>
      </c>
      <c r="B20" s="7">
        <v>148</v>
      </c>
      <c r="C20" s="7">
        <v>160</v>
      </c>
      <c r="D20" s="25">
        <f t="shared" si="0"/>
        <v>8.108108108108114</v>
      </c>
    </row>
    <row r="21" spans="1:4" ht="14.25">
      <c r="A21" s="10" t="s">
        <v>12</v>
      </c>
      <c r="B21" s="7">
        <v>82</v>
      </c>
      <c r="C21" s="7">
        <v>89</v>
      </c>
      <c r="D21" s="25">
        <f t="shared" si="0"/>
        <v>8.536585365853666</v>
      </c>
    </row>
    <row r="22" spans="1:4" ht="14.25">
      <c r="A22" s="10" t="s">
        <v>31</v>
      </c>
      <c r="B22" s="7">
        <v>142</v>
      </c>
      <c r="C22" s="7">
        <v>100</v>
      </c>
      <c r="D22" s="25">
        <f t="shared" si="0"/>
        <v>-29.5774647887324</v>
      </c>
    </row>
    <row r="23" spans="1:4" ht="14.25">
      <c r="A23" s="10" t="s">
        <v>32</v>
      </c>
      <c r="B23" s="7">
        <v>46</v>
      </c>
      <c r="C23" s="7">
        <v>46</v>
      </c>
      <c r="D23" s="25">
        <f t="shared" si="0"/>
        <v>0</v>
      </c>
    </row>
    <row r="24" spans="1:4" ht="14.25">
      <c r="A24" s="10" t="s">
        <v>34</v>
      </c>
      <c r="B24" s="7"/>
      <c r="C24" s="7"/>
      <c r="D24" s="25" t="e">
        <f t="shared" si="0"/>
        <v>#DIV/0!</v>
      </c>
    </row>
    <row r="25" spans="1:4" ht="14.25">
      <c r="A25" s="10" t="s">
        <v>15</v>
      </c>
      <c r="B25" s="7"/>
      <c r="C25" s="7"/>
      <c r="D25" s="25" t="e">
        <f t="shared" si="0"/>
        <v>#DIV/0!</v>
      </c>
    </row>
    <row r="26" spans="1:4" ht="14.25">
      <c r="A26" s="10" t="s">
        <v>36</v>
      </c>
      <c r="B26" s="7"/>
      <c r="C26" s="7">
        <v>25</v>
      </c>
      <c r="D26" s="25" t="e">
        <f t="shared" si="0"/>
        <v>#DIV/0!</v>
      </c>
    </row>
    <row r="27" spans="1:4" ht="14.25">
      <c r="A27" s="12" t="s">
        <v>37</v>
      </c>
      <c r="B27" s="7">
        <f>SUM(B28:B38)</f>
        <v>4526</v>
      </c>
      <c r="C27" s="7">
        <f>SUM(C28:C38)</f>
        <v>5292</v>
      </c>
      <c r="D27" s="25">
        <f t="shared" si="0"/>
        <v>16.924436588599214</v>
      </c>
    </row>
    <row r="28" spans="1:4" ht="14.25">
      <c r="A28" s="12" t="s">
        <v>8</v>
      </c>
      <c r="B28" s="7">
        <v>1522</v>
      </c>
      <c r="C28" s="7">
        <v>1533</v>
      </c>
      <c r="D28" s="25">
        <f t="shared" si="0"/>
        <v>0.7227332457293123</v>
      </c>
    </row>
    <row r="29" spans="1:4" ht="14.25">
      <c r="A29" s="12" t="s">
        <v>10</v>
      </c>
      <c r="B29" s="7">
        <v>1159</v>
      </c>
      <c r="C29" s="7">
        <v>1500</v>
      </c>
      <c r="D29" s="25">
        <f t="shared" si="0"/>
        <v>29.421915444348578</v>
      </c>
    </row>
    <row r="30" spans="1:4" ht="14.25">
      <c r="A30" s="10" t="s">
        <v>12</v>
      </c>
      <c r="B30" s="7">
        <v>333</v>
      </c>
      <c r="C30" s="7">
        <v>328</v>
      </c>
      <c r="D30" s="25">
        <f t="shared" si="0"/>
        <v>-1.501501501501501</v>
      </c>
    </row>
    <row r="31" spans="1:4" ht="14.25">
      <c r="A31" s="10" t="s">
        <v>41</v>
      </c>
      <c r="B31" s="7"/>
      <c r="C31" s="7"/>
      <c r="D31" s="25" t="e">
        <f t="shared" si="0"/>
        <v>#DIV/0!</v>
      </c>
    </row>
    <row r="32" spans="1:4" ht="14.25">
      <c r="A32" s="10" t="s">
        <v>5</v>
      </c>
      <c r="B32" s="7"/>
      <c r="C32" s="11">
        <v>172</v>
      </c>
      <c r="D32" s="25" t="e">
        <f t="shared" si="0"/>
        <v>#DIV/0!</v>
      </c>
    </row>
    <row r="33" spans="1:4" ht="14.25">
      <c r="A33" s="12" t="s">
        <v>7</v>
      </c>
      <c r="B33" s="7">
        <v>112</v>
      </c>
      <c r="C33" s="11">
        <v>302</v>
      </c>
      <c r="D33" s="25">
        <f t="shared" si="0"/>
        <v>169.64285714285717</v>
      </c>
    </row>
    <row r="34" spans="1:4" ht="14.25">
      <c r="A34" s="12" t="s">
        <v>9</v>
      </c>
      <c r="B34" s="7">
        <v>111</v>
      </c>
      <c r="C34" s="11">
        <v>118</v>
      </c>
      <c r="D34" s="25">
        <f t="shared" si="0"/>
        <v>6.3063063063063085</v>
      </c>
    </row>
    <row r="35" spans="1:4" ht="14.25">
      <c r="A35" s="12" t="s">
        <v>11</v>
      </c>
      <c r="B35" s="7">
        <v>514</v>
      </c>
      <c r="C35" s="11">
        <v>519</v>
      </c>
      <c r="D35" s="25">
        <f t="shared" si="0"/>
        <v>0.9727626459143934</v>
      </c>
    </row>
    <row r="36" spans="1:4" ht="14.25">
      <c r="A36" s="10" t="s">
        <v>13</v>
      </c>
      <c r="B36" s="7"/>
      <c r="C36" s="11"/>
      <c r="D36" s="25" t="e">
        <f t="shared" si="0"/>
        <v>#DIV/0!</v>
      </c>
    </row>
    <row r="37" spans="1:4" ht="14.25">
      <c r="A37" s="10" t="s">
        <v>15</v>
      </c>
      <c r="B37" s="7">
        <v>360</v>
      </c>
      <c r="C37" s="11">
        <v>449</v>
      </c>
      <c r="D37" s="25">
        <f t="shared" si="0"/>
        <v>24.72222222222222</v>
      </c>
    </row>
    <row r="38" spans="1:4" ht="14.25">
      <c r="A38" s="10" t="s">
        <v>17</v>
      </c>
      <c r="B38" s="7">
        <v>415</v>
      </c>
      <c r="C38" s="11">
        <v>371</v>
      </c>
      <c r="D38" s="25">
        <f t="shared" si="0"/>
        <v>-10.602409638554223</v>
      </c>
    </row>
    <row r="39" spans="1:4" ht="14.25">
      <c r="A39" s="12" t="s">
        <v>19</v>
      </c>
      <c r="B39" s="7">
        <f>SUM(B40:B50)</f>
        <v>1626</v>
      </c>
      <c r="C39" s="7">
        <f>SUM(C40:C50)</f>
        <v>2212</v>
      </c>
      <c r="D39" s="25">
        <f t="shared" si="0"/>
        <v>36.039360393603936</v>
      </c>
    </row>
    <row r="40" spans="1:4" ht="14.25">
      <c r="A40" s="12" t="s">
        <v>8</v>
      </c>
      <c r="B40" s="7">
        <v>760</v>
      </c>
      <c r="C40" s="11">
        <v>814</v>
      </c>
      <c r="D40" s="25">
        <f t="shared" si="0"/>
        <v>7.105263157894748</v>
      </c>
    </row>
    <row r="41" spans="1:4" ht="14.25">
      <c r="A41" s="12" t="s">
        <v>10</v>
      </c>
      <c r="B41" s="7">
        <v>225</v>
      </c>
      <c r="C41" s="11">
        <v>254</v>
      </c>
      <c r="D41" s="25">
        <f t="shared" si="0"/>
        <v>12.888888888888882</v>
      </c>
    </row>
    <row r="42" spans="1:4" ht="14.25">
      <c r="A42" s="10" t="s">
        <v>12</v>
      </c>
      <c r="B42" s="7"/>
      <c r="C42" s="11"/>
      <c r="D42" s="25" t="e">
        <f t="shared" si="0"/>
        <v>#DIV/0!</v>
      </c>
    </row>
    <row r="43" spans="1:4" ht="14.25">
      <c r="A43" s="10" t="s">
        <v>23</v>
      </c>
      <c r="B43" s="7"/>
      <c r="C43" s="11">
        <v>260</v>
      </c>
      <c r="D43" s="25" t="e">
        <f t="shared" si="0"/>
        <v>#DIV/0!</v>
      </c>
    </row>
    <row r="44" spans="1:4" ht="14.25">
      <c r="A44" s="10" t="s">
        <v>25</v>
      </c>
      <c r="B44" s="7">
        <v>9</v>
      </c>
      <c r="C44" s="11">
        <v>9</v>
      </c>
      <c r="D44" s="25">
        <f t="shared" si="0"/>
        <v>0</v>
      </c>
    </row>
    <row r="45" spans="1:4" ht="14.25">
      <c r="A45" s="12" t="s">
        <v>27</v>
      </c>
      <c r="B45" s="7"/>
      <c r="C45" s="11"/>
      <c r="D45" s="25" t="e">
        <f t="shared" si="0"/>
        <v>#DIV/0!</v>
      </c>
    </row>
    <row r="46" spans="1:4" ht="14.25">
      <c r="A46" s="12" t="s">
        <v>28</v>
      </c>
      <c r="B46" s="7"/>
      <c r="C46" s="11"/>
      <c r="D46" s="25" t="e">
        <f t="shared" si="0"/>
        <v>#DIV/0!</v>
      </c>
    </row>
    <row r="47" spans="1:4" ht="14.25">
      <c r="A47" s="12" t="s">
        <v>29</v>
      </c>
      <c r="B47" s="7">
        <v>632</v>
      </c>
      <c r="C47" s="11">
        <v>850</v>
      </c>
      <c r="D47" s="25">
        <f t="shared" si="0"/>
        <v>34.493670886075954</v>
      </c>
    </row>
    <row r="48" spans="1:4" ht="14.25">
      <c r="A48" s="12" t="s">
        <v>1260</v>
      </c>
      <c r="B48" s="7"/>
      <c r="C48" s="11"/>
      <c r="D48" s="25" t="e">
        <f t="shared" si="0"/>
        <v>#DIV/0!</v>
      </c>
    </row>
    <row r="49" spans="1:4" ht="14.25">
      <c r="A49" s="12" t="s">
        <v>15</v>
      </c>
      <c r="B49" s="7"/>
      <c r="C49" s="11"/>
      <c r="D49" s="25" t="e">
        <f t="shared" si="0"/>
        <v>#DIV/0!</v>
      </c>
    </row>
    <row r="50" spans="1:4" ht="14.25">
      <c r="A50" s="10" t="s">
        <v>33</v>
      </c>
      <c r="B50" s="7"/>
      <c r="C50" s="7">
        <v>25</v>
      </c>
      <c r="D50" s="25" t="e">
        <f t="shared" si="0"/>
        <v>#DIV/0!</v>
      </c>
    </row>
    <row r="51" spans="1:4" ht="14.25">
      <c r="A51" s="10" t="s">
        <v>35</v>
      </c>
      <c r="B51" s="7">
        <f>SUM(B52:B61)</f>
        <v>743</v>
      </c>
      <c r="C51" s="7">
        <f>SUM(C52:C61)</f>
        <v>844</v>
      </c>
      <c r="D51" s="25">
        <f t="shared" si="0"/>
        <v>13.59353970390309</v>
      </c>
    </row>
    <row r="52" spans="1:4" ht="14.25">
      <c r="A52" s="10" t="s">
        <v>8</v>
      </c>
      <c r="B52" s="7">
        <v>532</v>
      </c>
      <c r="C52" s="11">
        <v>566</v>
      </c>
      <c r="D52" s="25">
        <f t="shared" si="0"/>
        <v>6.390977443609014</v>
      </c>
    </row>
    <row r="53" spans="1:4" ht="14.25">
      <c r="A53" s="7" t="s">
        <v>10</v>
      </c>
      <c r="B53" s="7">
        <v>16</v>
      </c>
      <c r="C53" s="11">
        <v>16</v>
      </c>
      <c r="D53" s="25">
        <f t="shared" si="0"/>
        <v>0</v>
      </c>
    </row>
    <row r="54" spans="1:4" ht="14.25">
      <c r="A54" s="12" t="s">
        <v>12</v>
      </c>
      <c r="B54" s="7"/>
      <c r="C54" s="11">
        <v>3</v>
      </c>
      <c r="D54" s="25" t="e">
        <f t="shared" si="0"/>
        <v>#DIV/0!</v>
      </c>
    </row>
    <row r="55" spans="1:4" ht="14.25">
      <c r="A55" s="12" t="s">
        <v>38</v>
      </c>
      <c r="B55" s="7">
        <v>20</v>
      </c>
      <c r="C55" s="11">
        <v>35</v>
      </c>
      <c r="D55" s="25">
        <f t="shared" si="0"/>
        <v>75</v>
      </c>
    </row>
    <row r="56" spans="1:4" ht="14.25">
      <c r="A56" s="12" t="s">
        <v>39</v>
      </c>
      <c r="B56" s="7">
        <v>102</v>
      </c>
      <c r="C56" s="11">
        <v>144</v>
      </c>
      <c r="D56" s="25">
        <f t="shared" si="0"/>
        <v>41.176470588235304</v>
      </c>
    </row>
    <row r="57" spans="1:4" ht="14.25">
      <c r="A57" s="10" t="s">
        <v>40</v>
      </c>
      <c r="B57" s="7">
        <v>6</v>
      </c>
      <c r="C57" s="11">
        <v>6</v>
      </c>
      <c r="D57" s="25">
        <f t="shared" si="0"/>
        <v>0</v>
      </c>
    </row>
    <row r="58" spans="1:4" ht="14.25">
      <c r="A58" s="10" t="s">
        <v>42</v>
      </c>
      <c r="B58" s="7">
        <v>55</v>
      </c>
      <c r="C58" s="11">
        <v>59</v>
      </c>
      <c r="D58" s="25">
        <f t="shared" si="0"/>
        <v>7.272727272727275</v>
      </c>
    </row>
    <row r="59" spans="1:4" ht="14.25">
      <c r="A59" s="10" t="s">
        <v>43</v>
      </c>
      <c r="B59" s="7"/>
      <c r="C59" s="7">
        <v>3</v>
      </c>
      <c r="D59" s="25" t="e">
        <f t="shared" si="0"/>
        <v>#DIV/0!</v>
      </c>
    </row>
    <row r="60" spans="1:4" ht="14.25">
      <c r="A60" s="12" t="s">
        <v>15</v>
      </c>
      <c r="B60" s="7"/>
      <c r="C60" s="7"/>
      <c r="D60" s="25" t="e">
        <f t="shared" si="0"/>
        <v>#DIV/0!</v>
      </c>
    </row>
    <row r="61" spans="1:4" ht="14.25">
      <c r="A61" s="12" t="s">
        <v>44</v>
      </c>
      <c r="B61" s="7">
        <v>12</v>
      </c>
      <c r="C61" s="7">
        <v>12</v>
      </c>
      <c r="D61" s="25">
        <f t="shared" si="0"/>
        <v>0</v>
      </c>
    </row>
    <row r="62" spans="1:4" ht="14.25">
      <c r="A62" s="12" t="s">
        <v>45</v>
      </c>
      <c r="B62" s="7">
        <f>SUM(B63:B72)</f>
        <v>3134</v>
      </c>
      <c r="C62" s="7">
        <f>SUM(C63:C72)</f>
        <v>3095</v>
      </c>
      <c r="D62" s="25">
        <f t="shared" si="0"/>
        <v>-1.2444160816847516</v>
      </c>
    </row>
    <row r="63" spans="1:4" ht="14.25">
      <c r="A63" s="10" t="s">
        <v>8</v>
      </c>
      <c r="B63" s="7">
        <v>1450</v>
      </c>
      <c r="C63" s="7">
        <v>1530</v>
      </c>
      <c r="D63" s="25">
        <f t="shared" si="0"/>
        <v>5.517241379310356</v>
      </c>
    </row>
    <row r="64" spans="1:4" ht="14.25">
      <c r="A64" s="7" t="s">
        <v>10</v>
      </c>
      <c r="B64" s="7">
        <v>463</v>
      </c>
      <c r="C64" s="7">
        <v>442</v>
      </c>
      <c r="D64" s="25">
        <f t="shared" si="0"/>
        <v>-4.535637149028082</v>
      </c>
    </row>
    <row r="65" spans="1:4" ht="14.25">
      <c r="A65" s="7" t="s">
        <v>12</v>
      </c>
      <c r="B65" s="7"/>
      <c r="C65" s="7"/>
      <c r="D65" s="25" t="e">
        <f t="shared" si="0"/>
        <v>#DIV/0!</v>
      </c>
    </row>
    <row r="66" spans="1:4" ht="14.25">
      <c r="A66" s="7" t="s">
        <v>49</v>
      </c>
      <c r="B66" s="7"/>
      <c r="C66" s="7"/>
      <c r="D66" s="25" t="e">
        <f t="shared" si="0"/>
        <v>#DIV/0!</v>
      </c>
    </row>
    <row r="67" spans="1:4" ht="14.25">
      <c r="A67" s="7" t="s">
        <v>51</v>
      </c>
      <c r="B67" s="7">
        <v>191</v>
      </c>
      <c r="C67" s="7">
        <v>228</v>
      </c>
      <c r="D67" s="25">
        <f t="shared" si="0"/>
        <v>19.371727748691093</v>
      </c>
    </row>
    <row r="68" spans="1:4" ht="14.25">
      <c r="A68" s="7" t="s">
        <v>53</v>
      </c>
      <c r="B68" s="7">
        <v>378</v>
      </c>
      <c r="C68" s="7">
        <v>345</v>
      </c>
      <c r="D68" s="25">
        <f t="shared" si="0"/>
        <v>-8.730158730158733</v>
      </c>
    </row>
    <row r="69" spans="1:4" ht="14.25">
      <c r="A69" s="12" t="s">
        <v>48</v>
      </c>
      <c r="B69" s="7">
        <v>400</v>
      </c>
      <c r="C69" s="7">
        <v>318</v>
      </c>
      <c r="D69" s="25">
        <f aca="true" t="shared" si="1" ref="D69:D132">(C69/B69-1)*100</f>
        <v>-20.499999999999996</v>
      </c>
    </row>
    <row r="70" spans="1:4" ht="14.25">
      <c r="A70" s="10" t="s">
        <v>54</v>
      </c>
      <c r="B70" s="7"/>
      <c r="C70" s="7"/>
      <c r="D70" s="25" t="e">
        <f t="shared" si="1"/>
        <v>#DIV/0!</v>
      </c>
    </row>
    <row r="71" spans="1:4" ht="14.25">
      <c r="A71" s="10" t="s">
        <v>15</v>
      </c>
      <c r="B71" s="7">
        <v>125</v>
      </c>
      <c r="C71" s="7">
        <v>144</v>
      </c>
      <c r="D71" s="25">
        <f t="shared" si="1"/>
        <v>15.199999999999992</v>
      </c>
    </row>
    <row r="72" spans="1:4" ht="14.25">
      <c r="A72" s="10" t="s">
        <v>56</v>
      </c>
      <c r="B72" s="7">
        <v>127</v>
      </c>
      <c r="C72" s="7">
        <v>88</v>
      </c>
      <c r="D72" s="25">
        <f t="shared" si="1"/>
        <v>-30.708661417322837</v>
      </c>
    </row>
    <row r="73" spans="1:4" ht="14.25">
      <c r="A73" s="12" t="s">
        <v>58</v>
      </c>
      <c r="B73" s="7">
        <f>SUM(B74:B84)</f>
        <v>0</v>
      </c>
      <c r="C73" s="7">
        <f>SUM(C74:C84)</f>
        <v>0</v>
      </c>
      <c r="D73" s="25" t="e">
        <f t="shared" si="1"/>
        <v>#DIV/0!</v>
      </c>
    </row>
    <row r="74" spans="1:4" ht="14.25">
      <c r="A74" s="12" t="s">
        <v>8</v>
      </c>
      <c r="B74" s="7"/>
      <c r="C74" s="7"/>
      <c r="D74" s="25" t="e">
        <f t="shared" si="1"/>
        <v>#DIV/0!</v>
      </c>
    </row>
    <row r="75" spans="1:4" ht="14.25">
      <c r="A75" s="12" t="s">
        <v>10</v>
      </c>
      <c r="B75" s="7"/>
      <c r="C75" s="7"/>
      <c r="D75" s="25" t="e">
        <f t="shared" si="1"/>
        <v>#DIV/0!</v>
      </c>
    </row>
    <row r="76" spans="1:4" ht="14.25">
      <c r="A76" s="10" t="s">
        <v>12</v>
      </c>
      <c r="B76" s="7"/>
      <c r="C76" s="7"/>
      <c r="D76" s="25" t="e">
        <f t="shared" si="1"/>
        <v>#DIV/0!</v>
      </c>
    </row>
    <row r="77" spans="1:4" ht="14.25">
      <c r="A77" s="10" t="s">
        <v>61</v>
      </c>
      <c r="B77" s="7"/>
      <c r="C77" s="7"/>
      <c r="D77" s="25" t="e">
        <f t="shared" si="1"/>
        <v>#DIV/0!</v>
      </c>
    </row>
    <row r="78" spans="1:4" ht="14.25">
      <c r="A78" s="10" t="s">
        <v>63</v>
      </c>
      <c r="B78" s="7"/>
      <c r="C78" s="7"/>
      <c r="D78" s="25" t="e">
        <f t="shared" si="1"/>
        <v>#DIV/0!</v>
      </c>
    </row>
    <row r="79" spans="1:4" ht="14.25">
      <c r="A79" s="7" t="s">
        <v>64</v>
      </c>
      <c r="B79" s="7"/>
      <c r="C79" s="7"/>
      <c r="D79" s="25" t="e">
        <f t="shared" si="1"/>
        <v>#DIV/0!</v>
      </c>
    </row>
    <row r="80" spans="1:4" ht="14.25">
      <c r="A80" s="12" t="s">
        <v>65</v>
      </c>
      <c r="B80" s="7"/>
      <c r="C80" s="7"/>
      <c r="D80" s="25" t="e">
        <f t="shared" si="1"/>
        <v>#DIV/0!</v>
      </c>
    </row>
    <row r="81" spans="1:4" ht="14.25">
      <c r="A81" s="12" t="s">
        <v>66</v>
      </c>
      <c r="B81" s="7"/>
      <c r="C81" s="7"/>
      <c r="D81" s="25" t="e">
        <f t="shared" si="1"/>
        <v>#DIV/0!</v>
      </c>
    </row>
    <row r="82" spans="1:4" ht="14.25">
      <c r="A82" s="12" t="s">
        <v>48</v>
      </c>
      <c r="B82" s="7"/>
      <c r="C82" s="7"/>
      <c r="D82" s="25" t="e">
        <f t="shared" si="1"/>
        <v>#DIV/0!</v>
      </c>
    </row>
    <row r="83" spans="1:4" ht="14.25">
      <c r="A83" s="10" t="s">
        <v>15</v>
      </c>
      <c r="B83" s="7"/>
      <c r="C83" s="7"/>
      <c r="D83" s="25" t="e">
        <f t="shared" si="1"/>
        <v>#DIV/0!</v>
      </c>
    </row>
    <row r="84" spans="1:4" ht="14.25">
      <c r="A84" s="10" t="s">
        <v>70</v>
      </c>
      <c r="B84" s="7"/>
      <c r="C84" s="7"/>
      <c r="D84" s="25" t="e">
        <f t="shared" si="1"/>
        <v>#DIV/0!</v>
      </c>
    </row>
    <row r="85" spans="1:4" ht="14.25">
      <c r="A85" s="10" t="s">
        <v>72</v>
      </c>
      <c r="B85" s="7">
        <f>SUM(B86:B93)</f>
        <v>1760</v>
      </c>
      <c r="C85" s="7">
        <f>SUM(C86:C93)</f>
        <v>1895</v>
      </c>
      <c r="D85" s="25">
        <f t="shared" si="1"/>
        <v>7.670454545454541</v>
      </c>
    </row>
    <row r="86" spans="1:4" ht="14.25">
      <c r="A86" s="12" t="s">
        <v>8</v>
      </c>
      <c r="B86" s="7">
        <v>401</v>
      </c>
      <c r="C86" s="7">
        <v>426</v>
      </c>
      <c r="D86" s="25">
        <f t="shared" si="1"/>
        <v>6.234413965087282</v>
      </c>
    </row>
    <row r="87" spans="1:4" ht="14.25">
      <c r="A87" s="12" t="s">
        <v>10</v>
      </c>
      <c r="B87" s="7">
        <v>1220</v>
      </c>
      <c r="C87" s="11">
        <v>1200</v>
      </c>
      <c r="D87" s="25">
        <f t="shared" si="1"/>
        <v>-1.6393442622950838</v>
      </c>
    </row>
    <row r="88" spans="1:4" ht="14.25">
      <c r="A88" s="12" t="s">
        <v>12</v>
      </c>
      <c r="B88" s="7"/>
      <c r="C88" s="11"/>
      <c r="D88" s="25" t="e">
        <f t="shared" si="1"/>
        <v>#DIV/0!</v>
      </c>
    </row>
    <row r="89" spans="1:4" ht="14.25">
      <c r="A89" s="10" t="s">
        <v>46</v>
      </c>
      <c r="B89" s="7">
        <v>90</v>
      </c>
      <c r="C89" s="11">
        <v>215</v>
      </c>
      <c r="D89" s="25">
        <f t="shared" si="1"/>
        <v>138.88888888888889</v>
      </c>
    </row>
    <row r="90" spans="1:4" ht="14.25">
      <c r="A90" s="10" t="s">
        <v>47</v>
      </c>
      <c r="B90" s="7"/>
      <c r="C90" s="11"/>
      <c r="D90" s="25" t="e">
        <f t="shared" si="1"/>
        <v>#DIV/0!</v>
      </c>
    </row>
    <row r="91" spans="1:4" ht="14.25">
      <c r="A91" s="10" t="s">
        <v>48</v>
      </c>
      <c r="B91" s="7"/>
      <c r="C91" s="11"/>
      <c r="D91" s="25" t="e">
        <f t="shared" si="1"/>
        <v>#DIV/0!</v>
      </c>
    </row>
    <row r="92" spans="1:4" ht="14.25">
      <c r="A92" s="10" t="s">
        <v>15</v>
      </c>
      <c r="B92" s="7">
        <v>49</v>
      </c>
      <c r="C92" s="11">
        <v>54</v>
      </c>
      <c r="D92" s="25">
        <f t="shared" si="1"/>
        <v>10.20408163265305</v>
      </c>
    </row>
    <row r="93" spans="1:4" ht="14.25">
      <c r="A93" s="7" t="s">
        <v>50</v>
      </c>
      <c r="B93" s="7"/>
      <c r="C93" s="11"/>
      <c r="D93" s="25" t="e">
        <f t="shared" si="1"/>
        <v>#DIV/0!</v>
      </c>
    </row>
    <row r="94" spans="1:4" ht="14.25">
      <c r="A94" s="12" t="s">
        <v>52</v>
      </c>
      <c r="B94" s="7">
        <f>SUM(B95:B103)</f>
        <v>0</v>
      </c>
      <c r="C94" s="7">
        <f>SUM(C95:C103)</f>
        <v>0</v>
      </c>
      <c r="D94" s="25" t="e">
        <f t="shared" si="1"/>
        <v>#DIV/0!</v>
      </c>
    </row>
    <row r="95" spans="1:4" ht="14.25">
      <c r="A95" s="12" t="s">
        <v>8</v>
      </c>
      <c r="B95" s="7"/>
      <c r="C95" s="7"/>
      <c r="D95" s="25" t="e">
        <f t="shared" si="1"/>
        <v>#DIV/0!</v>
      </c>
    </row>
    <row r="96" spans="1:4" ht="14.25">
      <c r="A96" s="10" t="s">
        <v>10</v>
      </c>
      <c r="B96" s="7"/>
      <c r="C96" s="7"/>
      <c r="D96" s="25" t="e">
        <f t="shared" si="1"/>
        <v>#DIV/0!</v>
      </c>
    </row>
    <row r="97" spans="1:4" ht="14.25">
      <c r="A97" s="10" t="s">
        <v>12</v>
      </c>
      <c r="B97" s="7"/>
      <c r="C97" s="7"/>
      <c r="D97" s="25" t="e">
        <f t="shared" si="1"/>
        <v>#DIV/0!</v>
      </c>
    </row>
    <row r="98" spans="1:4" ht="14.25">
      <c r="A98" s="10" t="s">
        <v>55</v>
      </c>
      <c r="B98" s="7"/>
      <c r="C98" s="7"/>
      <c r="D98" s="25" t="e">
        <f t="shared" si="1"/>
        <v>#DIV/0!</v>
      </c>
    </row>
    <row r="99" spans="1:4" ht="14.25">
      <c r="A99" s="12" t="s">
        <v>57</v>
      </c>
      <c r="B99" s="7"/>
      <c r="C99" s="7"/>
      <c r="D99" s="25" t="e">
        <f t="shared" si="1"/>
        <v>#DIV/0!</v>
      </c>
    </row>
    <row r="100" spans="1:4" ht="14.25">
      <c r="A100" s="12" t="s">
        <v>59</v>
      </c>
      <c r="B100" s="7"/>
      <c r="C100" s="7"/>
      <c r="D100" s="25" t="e">
        <f t="shared" si="1"/>
        <v>#DIV/0!</v>
      </c>
    </row>
    <row r="101" spans="1:4" ht="14.25">
      <c r="A101" s="12" t="s">
        <v>48</v>
      </c>
      <c r="B101" s="7"/>
      <c r="C101" s="7"/>
      <c r="D101" s="25" t="e">
        <f t="shared" si="1"/>
        <v>#DIV/0!</v>
      </c>
    </row>
    <row r="102" spans="1:4" ht="14.25">
      <c r="A102" s="10" t="s">
        <v>15</v>
      </c>
      <c r="B102" s="7"/>
      <c r="C102" s="7"/>
      <c r="D102" s="25" t="e">
        <f t="shared" si="1"/>
        <v>#DIV/0!</v>
      </c>
    </row>
    <row r="103" spans="1:4" ht="14.25">
      <c r="A103" s="10" t="s">
        <v>60</v>
      </c>
      <c r="B103" s="7"/>
      <c r="C103" s="7"/>
      <c r="D103" s="25" t="e">
        <f t="shared" si="1"/>
        <v>#DIV/0!</v>
      </c>
    </row>
    <row r="104" spans="1:4" ht="14.25">
      <c r="A104" s="10" t="s">
        <v>62</v>
      </c>
      <c r="B104" s="7">
        <f>SUM(B105:B118)</f>
        <v>557</v>
      </c>
      <c r="C104" s="7">
        <f>SUM(C105:C118)</f>
        <v>588</v>
      </c>
      <c r="D104" s="25">
        <f t="shared" si="1"/>
        <v>5.565529622980248</v>
      </c>
    </row>
    <row r="105" spans="1:4" ht="14.25">
      <c r="A105" s="10" t="s">
        <v>8</v>
      </c>
      <c r="B105" s="7">
        <v>170</v>
      </c>
      <c r="C105" s="11">
        <v>160</v>
      </c>
      <c r="D105" s="25">
        <f t="shared" si="1"/>
        <v>-5.882352941176472</v>
      </c>
    </row>
    <row r="106" spans="1:4" ht="14.25">
      <c r="A106" s="12" t="s">
        <v>10</v>
      </c>
      <c r="B106" s="7">
        <v>33</v>
      </c>
      <c r="C106" s="11">
        <v>38</v>
      </c>
      <c r="D106" s="25">
        <f t="shared" si="1"/>
        <v>15.15151515151516</v>
      </c>
    </row>
    <row r="107" spans="1:4" ht="14.25">
      <c r="A107" s="12" t="s">
        <v>12</v>
      </c>
      <c r="B107" s="7"/>
      <c r="C107" s="11"/>
      <c r="D107" s="25" t="e">
        <f t="shared" si="1"/>
        <v>#DIV/0!</v>
      </c>
    </row>
    <row r="108" spans="1:4" ht="14.25">
      <c r="A108" s="12" t="s">
        <v>67</v>
      </c>
      <c r="B108" s="7"/>
      <c r="C108" s="11"/>
      <c r="D108" s="25" t="e">
        <f t="shared" si="1"/>
        <v>#DIV/0!</v>
      </c>
    </row>
    <row r="109" spans="1:4" ht="14.25">
      <c r="A109" s="10" t="s">
        <v>68</v>
      </c>
      <c r="B109" s="7"/>
      <c r="C109" s="11"/>
      <c r="D109" s="25" t="e">
        <f t="shared" si="1"/>
        <v>#DIV/0!</v>
      </c>
    </row>
    <row r="110" spans="1:4" ht="14.25">
      <c r="A110" s="10" t="s">
        <v>69</v>
      </c>
      <c r="B110" s="7"/>
      <c r="C110" s="11"/>
      <c r="D110" s="25" t="e">
        <f t="shared" si="1"/>
        <v>#DIV/0!</v>
      </c>
    </row>
    <row r="111" spans="1:4" ht="14.25">
      <c r="A111" s="10" t="s">
        <v>71</v>
      </c>
      <c r="B111" s="7"/>
      <c r="C111" s="11"/>
      <c r="D111" s="25" t="e">
        <f t="shared" si="1"/>
        <v>#DIV/0!</v>
      </c>
    </row>
    <row r="112" spans="1:4" ht="14.25">
      <c r="A112" s="12" t="s">
        <v>73</v>
      </c>
      <c r="B112" s="7">
        <v>110</v>
      </c>
      <c r="C112" s="11">
        <v>110</v>
      </c>
      <c r="D112" s="25">
        <f t="shared" si="1"/>
        <v>0</v>
      </c>
    </row>
    <row r="113" spans="1:4" ht="14.25">
      <c r="A113" s="12" t="s">
        <v>74</v>
      </c>
      <c r="B113" s="7"/>
      <c r="C113" s="7"/>
      <c r="D113" s="25" t="e">
        <f t="shared" si="1"/>
        <v>#DIV/0!</v>
      </c>
    </row>
    <row r="114" spans="1:4" ht="14.25">
      <c r="A114" s="12" t="s">
        <v>1261</v>
      </c>
      <c r="B114" s="7"/>
      <c r="C114" s="7"/>
      <c r="D114" s="25" t="e">
        <f t="shared" si="1"/>
        <v>#DIV/0!</v>
      </c>
    </row>
    <row r="115" spans="1:4" ht="14.25">
      <c r="A115" s="10" t="s">
        <v>76</v>
      </c>
      <c r="B115" s="7">
        <v>107</v>
      </c>
      <c r="C115" s="7">
        <v>145</v>
      </c>
      <c r="D115" s="25">
        <f t="shared" si="1"/>
        <v>35.51401869158879</v>
      </c>
    </row>
    <row r="116" spans="1:4" ht="14.25">
      <c r="A116" s="10" t="s">
        <v>1262</v>
      </c>
      <c r="B116" s="7"/>
      <c r="C116" s="7"/>
      <c r="D116" s="25" t="e">
        <f t="shared" si="1"/>
        <v>#DIV/0!</v>
      </c>
    </row>
    <row r="117" spans="1:4" ht="14.25">
      <c r="A117" s="10" t="s">
        <v>15</v>
      </c>
      <c r="B117" s="7">
        <v>14</v>
      </c>
      <c r="C117" s="7">
        <v>20</v>
      </c>
      <c r="D117" s="25">
        <f t="shared" si="1"/>
        <v>42.85714285714286</v>
      </c>
    </row>
    <row r="118" spans="1:4" ht="14.25">
      <c r="A118" s="10" t="s">
        <v>80</v>
      </c>
      <c r="B118" s="7">
        <v>123</v>
      </c>
      <c r="C118" s="7">
        <v>115</v>
      </c>
      <c r="D118" s="25">
        <f t="shared" si="1"/>
        <v>-6.504065040650408</v>
      </c>
    </row>
    <row r="119" spans="1:4" ht="14.25">
      <c r="A119" s="7" t="s">
        <v>82</v>
      </c>
      <c r="B119" s="7">
        <f>SUM(B120:B127)</f>
        <v>2273</v>
      </c>
      <c r="C119" s="7">
        <f>SUM(C120:C127)</f>
        <v>2317</v>
      </c>
      <c r="D119" s="25">
        <f t="shared" si="1"/>
        <v>1.9357677078750468</v>
      </c>
    </row>
    <row r="120" spans="1:4" ht="14.25">
      <c r="A120" s="12" t="s">
        <v>8</v>
      </c>
      <c r="B120" s="7">
        <v>607</v>
      </c>
      <c r="C120" s="7">
        <v>655</v>
      </c>
      <c r="D120" s="25">
        <f t="shared" si="1"/>
        <v>7.907742998352552</v>
      </c>
    </row>
    <row r="121" spans="1:4" ht="14.25">
      <c r="A121" s="12" t="s">
        <v>10</v>
      </c>
      <c r="B121" s="7">
        <v>1599</v>
      </c>
      <c r="C121" s="7">
        <v>1583</v>
      </c>
      <c r="D121" s="25">
        <f t="shared" si="1"/>
        <v>-1.000625390869292</v>
      </c>
    </row>
    <row r="122" spans="1:4" ht="14.25">
      <c r="A122" s="12" t="s">
        <v>12</v>
      </c>
      <c r="B122" s="7"/>
      <c r="C122" s="7"/>
      <c r="D122" s="25" t="e">
        <f t="shared" si="1"/>
        <v>#DIV/0!</v>
      </c>
    </row>
    <row r="123" spans="1:4" ht="14.25">
      <c r="A123" s="10" t="s">
        <v>86</v>
      </c>
      <c r="B123" s="7">
        <v>32</v>
      </c>
      <c r="C123" s="7">
        <v>32</v>
      </c>
      <c r="D123" s="25">
        <f t="shared" si="1"/>
        <v>0</v>
      </c>
    </row>
    <row r="124" spans="1:4" ht="14.25">
      <c r="A124" s="10" t="s">
        <v>88</v>
      </c>
      <c r="B124" s="7"/>
      <c r="C124" s="7"/>
      <c r="D124" s="25" t="e">
        <f t="shared" si="1"/>
        <v>#DIV/0!</v>
      </c>
    </row>
    <row r="125" spans="1:4" ht="14.25">
      <c r="A125" s="10" t="s">
        <v>90</v>
      </c>
      <c r="B125" s="7"/>
      <c r="C125" s="7"/>
      <c r="D125" s="25" t="e">
        <f t="shared" si="1"/>
        <v>#DIV/0!</v>
      </c>
    </row>
    <row r="126" spans="1:4" ht="14.25">
      <c r="A126" s="12" t="s">
        <v>15</v>
      </c>
      <c r="B126" s="7"/>
      <c r="C126" s="7">
        <v>12</v>
      </c>
      <c r="D126" s="25" t="e">
        <f t="shared" si="1"/>
        <v>#DIV/0!</v>
      </c>
    </row>
    <row r="127" spans="1:4" ht="14.25">
      <c r="A127" s="12" t="s">
        <v>91</v>
      </c>
      <c r="B127" s="7">
        <v>35</v>
      </c>
      <c r="C127" s="7">
        <v>35</v>
      </c>
      <c r="D127" s="25">
        <f t="shared" si="1"/>
        <v>0</v>
      </c>
    </row>
    <row r="128" spans="1:4" ht="14.25">
      <c r="A128" s="7" t="s">
        <v>92</v>
      </c>
      <c r="B128" s="7">
        <f>SUM(B129:B138)</f>
        <v>2112</v>
      </c>
      <c r="C128" s="7">
        <f>SUM(C129:C138)</f>
        <v>1589</v>
      </c>
      <c r="D128" s="25">
        <f t="shared" si="1"/>
        <v>-24.76325757575758</v>
      </c>
    </row>
    <row r="129" spans="1:4" ht="14.25">
      <c r="A129" s="12" t="s">
        <v>8</v>
      </c>
      <c r="B129" s="7">
        <v>492</v>
      </c>
      <c r="C129" s="11">
        <v>535</v>
      </c>
      <c r="D129" s="25">
        <f t="shared" si="1"/>
        <v>8.739837398373984</v>
      </c>
    </row>
    <row r="130" spans="1:4" ht="14.25">
      <c r="A130" s="12" t="s">
        <v>10</v>
      </c>
      <c r="B130" s="7">
        <v>372</v>
      </c>
      <c r="C130" s="11">
        <v>407</v>
      </c>
      <c r="D130" s="25">
        <f t="shared" si="1"/>
        <v>9.408602150537625</v>
      </c>
    </row>
    <row r="131" spans="1:4" ht="14.25">
      <c r="A131" s="12" t="s">
        <v>12</v>
      </c>
      <c r="B131" s="7"/>
      <c r="C131" s="11"/>
      <c r="D131" s="25" t="e">
        <f t="shared" si="1"/>
        <v>#DIV/0!</v>
      </c>
    </row>
    <row r="132" spans="1:4" ht="14.25">
      <c r="A132" s="10" t="s">
        <v>96</v>
      </c>
      <c r="B132" s="7"/>
      <c r="C132" s="11"/>
      <c r="D132" s="25" t="e">
        <f t="shared" si="1"/>
        <v>#DIV/0!</v>
      </c>
    </row>
    <row r="133" spans="1:4" ht="14.25">
      <c r="A133" s="10" t="s">
        <v>97</v>
      </c>
      <c r="B133" s="7"/>
      <c r="C133" s="11"/>
      <c r="D133" s="25" t="e">
        <f aca="true" t="shared" si="2" ref="D133:D196">(C133/B133-1)*100</f>
        <v>#DIV/0!</v>
      </c>
    </row>
    <row r="134" spans="1:4" ht="14.25">
      <c r="A134" s="10" t="s">
        <v>99</v>
      </c>
      <c r="B134" s="7"/>
      <c r="C134" s="11"/>
      <c r="D134" s="25" t="e">
        <f t="shared" si="2"/>
        <v>#DIV/0!</v>
      </c>
    </row>
    <row r="135" spans="1:4" ht="14.25">
      <c r="A135" s="12" t="s">
        <v>101</v>
      </c>
      <c r="B135" s="7"/>
      <c r="C135" s="11"/>
      <c r="D135" s="25" t="e">
        <f t="shared" si="2"/>
        <v>#DIV/0!</v>
      </c>
    </row>
    <row r="136" spans="1:4" ht="14.25">
      <c r="A136" s="12" t="s">
        <v>102</v>
      </c>
      <c r="B136" s="7">
        <v>1214</v>
      </c>
      <c r="C136" s="11">
        <v>613</v>
      </c>
      <c r="D136" s="25">
        <f t="shared" si="2"/>
        <v>-49.505766062602966</v>
      </c>
    </row>
    <row r="137" spans="1:4" ht="14.25">
      <c r="A137" s="12" t="s">
        <v>15</v>
      </c>
      <c r="B137" s="7"/>
      <c r="C137" s="11"/>
      <c r="D137" s="25" t="e">
        <f t="shared" si="2"/>
        <v>#DIV/0!</v>
      </c>
    </row>
    <row r="138" spans="1:4" ht="14.25">
      <c r="A138" s="10" t="s">
        <v>103</v>
      </c>
      <c r="B138" s="7">
        <v>34</v>
      </c>
      <c r="C138" s="11">
        <v>34</v>
      </c>
      <c r="D138" s="25">
        <f t="shared" si="2"/>
        <v>0</v>
      </c>
    </row>
    <row r="139" spans="1:4" ht="14.25">
      <c r="A139" s="10" t="s">
        <v>105</v>
      </c>
      <c r="B139" s="7">
        <f>SUM(B140:B150)</f>
        <v>68</v>
      </c>
      <c r="C139" s="7">
        <f>SUM(C140:C150)</f>
        <v>48</v>
      </c>
      <c r="D139" s="25">
        <f t="shared" si="2"/>
        <v>-29.411764705882348</v>
      </c>
    </row>
    <row r="140" spans="1:4" ht="14.25">
      <c r="A140" s="10" t="s">
        <v>8</v>
      </c>
      <c r="B140" s="7">
        <v>31</v>
      </c>
      <c r="C140" s="11">
        <v>34</v>
      </c>
      <c r="D140" s="25">
        <f t="shared" si="2"/>
        <v>9.677419354838701</v>
      </c>
    </row>
    <row r="141" spans="1:4" ht="14.25">
      <c r="A141" s="7" t="s">
        <v>10</v>
      </c>
      <c r="B141" s="7"/>
      <c r="C141" s="11"/>
      <c r="D141" s="25" t="e">
        <f t="shared" si="2"/>
        <v>#DIV/0!</v>
      </c>
    </row>
    <row r="142" spans="1:4" ht="14.25">
      <c r="A142" s="12" t="s">
        <v>12</v>
      </c>
      <c r="B142" s="7"/>
      <c r="C142" s="11"/>
      <c r="D142" s="25" t="e">
        <f t="shared" si="2"/>
        <v>#DIV/0!</v>
      </c>
    </row>
    <row r="143" spans="1:4" ht="14.25">
      <c r="A143" s="12" t="s">
        <v>78</v>
      </c>
      <c r="B143" s="7"/>
      <c r="C143" s="11"/>
      <c r="D143" s="25" t="e">
        <f t="shared" si="2"/>
        <v>#DIV/0!</v>
      </c>
    </row>
    <row r="144" spans="1:4" ht="14.25">
      <c r="A144" s="12" t="s">
        <v>79</v>
      </c>
      <c r="B144" s="7"/>
      <c r="C144" s="11"/>
      <c r="D144" s="25" t="e">
        <f t="shared" si="2"/>
        <v>#DIV/0!</v>
      </c>
    </row>
    <row r="145" spans="1:4" ht="14.25">
      <c r="A145" s="10" t="s">
        <v>81</v>
      </c>
      <c r="B145" s="7"/>
      <c r="C145" s="11"/>
      <c r="D145" s="25" t="e">
        <f t="shared" si="2"/>
        <v>#DIV/0!</v>
      </c>
    </row>
    <row r="146" spans="1:4" ht="14.25">
      <c r="A146" s="10" t="s">
        <v>83</v>
      </c>
      <c r="B146" s="7">
        <v>3</v>
      </c>
      <c r="C146" s="11">
        <v>6</v>
      </c>
      <c r="D146" s="25">
        <f t="shared" si="2"/>
        <v>100</v>
      </c>
    </row>
    <row r="147" spans="1:4" ht="14.25">
      <c r="A147" s="10" t="s">
        <v>84</v>
      </c>
      <c r="B147" s="7"/>
      <c r="C147" s="11"/>
      <c r="D147" s="25" t="e">
        <f t="shared" si="2"/>
        <v>#DIV/0!</v>
      </c>
    </row>
    <row r="148" spans="1:4" ht="14.25">
      <c r="A148" s="12" t="s">
        <v>85</v>
      </c>
      <c r="B148" s="7"/>
      <c r="C148" s="11"/>
      <c r="D148" s="25" t="e">
        <f t="shared" si="2"/>
        <v>#DIV/0!</v>
      </c>
    </row>
    <row r="149" spans="1:4" ht="14.25">
      <c r="A149" s="12" t="s">
        <v>15</v>
      </c>
      <c r="B149" s="7"/>
      <c r="C149" s="11"/>
      <c r="D149" s="25" t="e">
        <f t="shared" si="2"/>
        <v>#DIV/0!</v>
      </c>
    </row>
    <row r="150" spans="1:4" ht="14.25">
      <c r="A150" s="12" t="s">
        <v>87</v>
      </c>
      <c r="B150" s="7">
        <v>34</v>
      </c>
      <c r="C150" s="11">
        <v>8</v>
      </c>
      <c r="D150" s="25">
        <f t="shared" si="2"/>
        <v>-76.47058823529412</v>
      </c>
    </row>
    <row r="151" spans="1:4" ht="14.25">
      <c r="A151" s="10" t="s">
        <v>89</v>
      </c>
      <c r="B151" s="7">
        <f>SUM(B152:B160)</f>
        <v>0</v>
      </c>
      <c r="C151" s="7">
        <f>SUM(C152:C160)</f>
        <v>7420</v>
      </c>
      <c r="D151" s="25" t="e">
        <f t="shared" si="2"/>
        <v>#DIV/0!</v>
      </c>
    </row>
    <row r="152" spans="1:4" ht="14.25">
      <c r="A152" s="10" t="s">
        <v>8</v>
      </c>
      <c r="B152" s="7"/>
      <c r="C152" s="7">
        <v>3969</v>
      </c>
      <c r="D152" s="25" t="e">
        <f t="shared" si="2"/>
        <v>#DIV/0!</v>
      </c>
    </row>
    <row r="153" spans="1:4" ht="14.25">
      <c r="A153" s="10" t="s">
        <v>10</v>
      </c>
      <c r="B153" s="7"/>
      <c r="C153" s="7">
        <v>1537</v>
      </c>
      <c r="D153" s="25" t="e">
        <f t="shared" si="2"/>
        <v>#DIV/0!</v>
      </c>
    </row>
    <row r="154" spans="1:4" ht="14.25">
      <c r="A154" s="7" t="s">
        <v>12</v>
      </c>
      <c r="B154" s="7"/>
      <c r="C154" s="7">
        <v>330</v>
      </c>
      <c r="D154" s="25" t="e">
        <f t="shared" si="2"/>
        <v>#DIV/0!</v>
      </c>
    </row>
    <row r="155" spans="1:4" ht="14.25">
      <c r="A155" s="12" t="s">
        <v>93</v>
      </c>
      <c r="B155" s="7"/>
      <c r="C155" s="7">
        <v>240</v>
      </c>
      <c r="D155" s="25" t="e">
        <f t="shared" si="2"/>
        <v>#DIV/0!</v>
      </c>
    </row>
    <row r="156" spans="1:4" ht="14.25">
      <c r="A156" s="12" t="s">
        <v>94</v>
      </c>
      <c r="B156" s="7"/>
      <c r="C156" s="7">
        <v>900</v>
      </c>
      <c r="D156" s="25" t="e">
        <f t="shared" si="2"/>
        <v>#DIV/0!</v>
      </c>
    </row>
    <row r="157" spans="1:4" ht="14.25">
      <c r="A157" s="12" t="s">
        <v>95</v>
      </c>
      <c r="B157" s="7"/>
      <c r="C157" s="7">
        <v>219</v>
      </c>
      <c r="D157" s="25" t="e">
        <f t="shared" si="2"/>
        <v>#DIV/0!</v>
      </c>
    </row>
    <row r="158" spans="1:4" ht="14.25">
      <c r="A158" s="10" t="s">
        <v>48</v>
      </c>
      <c r="B158" s="7"/>
      <c r="C158" s="7">
        <v>187</v>
      </c>
      <c r="D158" s="25" t="e">
        <f t="shared" si="2"/>
        <v>#DIV/0!</v>
      </c>
    </row>
    <row r="159" spans="1:4" ht="14.25">
      <c r="A159" s="10" t="s">
        <v>15</v>
      </c>
      <c r="B159" s="7"/>
      <c r="C159" s="7">
        <v>35</v>
      </c>
      <c r="D159" s="25" t="e">
        <f t="shared" si="2"/>
        <v>#DIV/0!</v>
      </c>
    </row>
    <row r="160" spans="1:4" ht="14.25">
      <c r="A160" s="10" t="s">
        <v>98</v>
      </c>
      <c r="B160" s="7"/>
      <c r="C160" s="7">
        <v>3</v>
      </c>
      <c r="D160" s="25" t="e">
        <f t="shared" si="2"/>
        <v>#DIV/0!</v>
      </c>
    </row>
    <row r="161" spans="1:4" ht="14.25">
      <c r="A161" s="12" t="s">
        <v>100</v>
      </c>
      <c r="B161" s="7">
        <f>SUM(B162:B173)</f>
        <v>15</v>
      </c>
      <c r="C161" s="7">
        <f>SUM(C162:C173)</f>
        <v>2714</v>
      </c>
      <c r="D161" s="25">
        <f t="shared" si="2"/>
        <v>17993.333333333332</v>
      </c>
    </row>
    <row r="162" spans="1:4" ht="14.25">
      <c r="A162" s="12" t="s">
        <v>8</v>
      </c>
      <c r="B162" s="7"/>
      <c r="C162" s="7">
        <v>874</v>
      </c>
      <c r="D162" s="25" t="e">
        <f t="shared" si="2"/>
        <v>#DIV/0!</v>
      </c>
    </row>
    <row r="163" spans="1:4" ht="14.25">
      <c r="A163" s="12" t="s">
        <v>10</v>
      </c>
      <c r="B163" s="7"/>
      <c r="C163" s="7">
        <v>2</v>
      </c>
      <c r="D163" s="25" t="e">
        <f t="shared" si="2"/>
        <v>#DIV/0!</v>
      </c>
    </row>
    <row r="164" spans="1:4" ht="14.25">
      <c r="A164" s="10" t="s">
        <v>12</v>
      </c>
      <c r="B164" s="7"/>
      <c r="C164" s="7"/>
      <c r="D164" s="25" t="e">
        <f t="shared" si="2"/>
        <v>#DIV/0!</v>
      </c>
    </row>
    <row r="165" spans="1:4" ht="14.25">
      <c r="A165" s="10" t="s">
        <v>104</v>
      </c>
      <c r="B165" s="7"/>
      <c r="C165" s="7"/>
      <c r="D165" s="25" t="e">
        <f t="shared" si="2"/>
        <v>#DIV/0!</v>
      </c>
    </row>
    <row r="166" spans="1:4" ht="14.25">
      <c r="A166" s="10" t="s">
        <v>106</v>
      </c>
      <c r="B166" s="7"/>
      <c r="C166" s="7"/>
      <c r="D166" s="25" t="e">
        <f t="shared" si="2"/>
        <v>#DIV/0!</v>
      </c>
    </row>
    <row r="167" spans="1:4" ht="14.25">
      <c r="A167" s="10" t="s">
        <v>107</v>
      </c>
      <c r="B167" s="7"/>
      <c r="C167" s="7">
        <v>598</v>
      </c>
      <c r="D167" s="25" t="e">
        <f t="shared" si="2"/>
        <v>#DIV/0!</v>
      </c>
    </row>
    <row r="168" spans="1:4" ht="14.25">
      <c r="A168" s="12" t="s">
        <v>109</v>
      </c>
      <c r="B168" s="7"/>
      <c r="C168" s="7">
        <v>721</v>
      </c>
      <c r="D168" s="25" t="e">
        <f t="shared" si="2"/>
        <v>#DIV/0!</v>
      </c>
    </row>
    <row r="169" spans="1:4" ht="14.25">
      <c r="A169" s="12" t="s">
        <v>110</v>
      </c>
      <c r="B169" s="7"/>
      <c r="C169" s="7"/>
      <c r="D169" s="25" t="e">
        <f t="shared" si="2"/>
        <v>#DIV/0!</v>
      </c>
    </row>
    <row r="170" spans="1:4" ht="14.25">
      <c r="A170" s="12" t="s">
        <v>112</v>
      </c>
      <c r="B170" s="7"/>
      <c r="C170" s="7"/>
      <c r="D170" s="25" t="e">
        <f t="shared" si="2"/>
        <v>#DIV/0!</v>
      </c>
    </row>
    <row r="171" spans="1:4" ht="14.25">
      <c r="A171" s="10" t="s">
        <v>48</v>
      </c>
      <c r="B171" s="7"/>
      <c r="C171" s="7"/>
      <c r="D171" s="25" t="e">
        <f t="shared" si="2"/>
        <v>#DIV/0!</v>
      </c>
    </row>
    <row r="172" spans="1:4" ht="14.25">
      <c r="A172" s="10" t="s">
        <v>15</v>
      </c>
      <c r="B172" s="7"/>
      <c r="C172" s="7">
        <v>504</v>
      </c>
      <c r="D172" s="25" t="e">
        <f t="shared" si="2"/>
        <v>#DIV/0!</v>
      </c>
    </row>
    <row r="173" spans="1:4" ht="14.25">
      <c r="A173" s="10" t="s">
        <v>114</v>
      </c>
      <c r="B173" s="7">
        <v>15</v>
      </c>
      <c r="C173" s="7">
        <v>15</v>
      </c>
      <c r="D173" s="25">
        <f t="shared" si="2"/>
        <v>0</v>
      </c>
    </row>
    <row r="174" spans="1:4" ht="14.25">
      <c r="A174" s="12" t="s">
        <v>115</v>
      </c>
      <c r="B174" s="7">
        <f>SUM(B175:B180)</f>
        <v>156</v>
      </c>
      <c r="C174" s="7">
        <f>SUM(C175:C180)</f>
        <v>172</v>
      </c>
      <c r="D174" s="25">
        <f t="shared" si="2"/>
        <v>10.256410256410264</v>
      </c>
    </row>
    <row r="175" spans="1:4" ht="14.25">
      <c r="A175" s="12" t="s">
        <v>8</v>
      </c>
      <c r="B175" s="7">
        <v>96</v>
      </c>
      <c r="C175" s="7">
        <v>110</v>
      </c>
      <c r="D175" s="25">
        <f t="shared" si="2"/>
        <v>14.583333333333325</v>
      </c>
    </row>
    <row r="176" spans="1:4" ht="14.25">
      <c r="A176" s="12" t="s">
        <v>10</v>
      </c>
      <c r="B176" s="7">
        <v>16</v>
      </c>
      <c r="C176" s="7">
        <v>16</v>
      </c>
      <c r="D176" s="25">
        <f t="shared" si="2"/>
        <v>0</v>
      </c>
    </row>
    <row r="177" spans="1:4" ht="14.25">
      <c r="A177" s="10" t="s">
        <v>12</v>
      </c>
      <c r="B177" s="7"/>
      <c r="C177" s="7"/>
      <c r="D177" s="25" t="e">
        <f t="shared" si="2"/>
        <v>#DIV/0!</v>
      </c>
    </row>
    <row r="178" spans="1:4" ht="14.25">
      <c r="A178" s="10" t="s">
        <v>119</v>
      </c>
      <c r="B178" s="7">
        <v>25</v>
      </c>
      <c r="C178" s="11">
        <v>25</v>
      </c>
      <c r="D178" s="25">
        <f t="shared" si="2"/>
        <v>0</v>
      </c>
    </row>
    <row r="179" spans="1:4" ht="14.25">
      <c r="A179" s="10" t="s">
        <v>15</v>
      </c>
      <c r="B179" s="7">
        <v>19</v>
      </c>
      <c r="C179" s="11">
        <v>21</v>
      </c>
      <c r="D179" s="25">
        <f t="shared" si="2"/>
        <v>10.526315789473696</v>
      </c>
    </row>
    <row r="180" spans="1:4" ht="14.25">
      <c r="A180" s="7" t="s">
        <v>120</v>
      </c>
      <c r="B180" s="7"/>
      <c r="C180" s="11"/>
      <c r="D180" s="25" t="e">
        <f t="shared" si="2"/>
        <v>#DIV/0!</v>
      </c>
    </row>
    <row r="181" spans="1:4" ht="14.25">
      <c r="A181" s="12" t="s">
        <v>121</v>
      </c>
      <c r="B181" s="7">
        <f>SUM(B182:B187)</f>
        <v>95</v>
      </c>
      <c r="C181" s="7">
        <f>SUM(C182:C187)</f>
        <v>89</v>
      </c>
      <c r="D181" s="25">
        <f t="shared" si="2"/>
        <v>-6.315789473684208</v>
      </c>
    </row>
    <row r="182" spans="1:4" ht="14.25">
      <c r="A182" s="12" t="s">
        <v>8</v>
      </c>
      <c r="B182" s="7">
        <v>60</v>
      </c>
      <c r="C182" s="11">
        <v>62</v>
      </c>
      <c r="D182" s="25">
        <f t="shared" si="2"/>
        <v>3.3333333333333437</v>
      </c>
    </row>
    <row r="183" spans="1:4" ht="14.25">
      <c r="A183" s="12" t="s">
        <v>10</v>
      </c>
      <c r="B183" s="7">
        <v>35</v>
      </c>
      <c r="C183" s="11">
        <v>27</v>
      </c>
      <c r="D183" s="25">
        <f t="shared" si="2"/>
        <v>-22.857142857142854</v>
      </c>
    </row>
    <row r="184" spans="1:4" ht="14.25">
      <c r="A184" s="10" t="s">
        <v>12</v>
      </c>
      <c r="B184" s="7"/>
      <c r="C184" s="11"/>
      <c r="D184" s="25" t="e">
        <f t="shared" si="2"/>
        <v>#DIV/0!</v>
      </c>
    </row>
    <row r="185" spans="1:4" ht="14.25">
      <c r="A185" s="10" t="s">
        <v>124</v>
      </c>
      <c r="B185" s="7"/>
      <c r="C185" s="11"/>
      <c r="D185" s="25" t="e">
        <f t="shared" si="2"/>
        <v>#DIV/0!</v>
      </c>
    </row>
    <row r="186" spans="1:4" ht="14.25">
      <c r="A186" s="10" t="s">
        <v>15</v>
      </c>
      <c r="B186" s="7"/>
      <c r="C186" s="11"/>
      <c r="D186" s="25" t="e">
        <f t="shared" si="2"/>
        <v>#DIV/0!</v>
      </c>
    </row>
    <row r="187" spans="1:4" ht="14.25">
      <c r="A187" s="12" t="s">
        <v>125</v>
      </c>
      <c r="B187" s="7"/>
      <c r="C187" s="7"/>
      <c r="D187" s="25" t="e">
        <f t="shared" si="2"/>
        <v>#DIV/0!</v>
      </c>
    </row>
    <row r="188" spans="1:4" ht="14.25">
      <c r="A188" s="12" t="s">
        <v>127</v>
      </c>
      <c r="B188" s="7">
        <f>SUM(B189:B196)</f>
        <v>0</v>
      </c>
      <c r="C188" s="7">
        <f>SUM(C189:C196)</f>
        <v>0</v>
      </c>
      <c r="D188" s="25" t="e">
        <f t="shared" si="2"/>
        <v>#DIV/0!</v>
      </c>
    </row>
    <row r="189" spans="1:4" ht="14.25">
      <c r="A189" s="12" t="s">
        <v>8</v>
      </c>
      <c r="B189" s="7"/>
      <c r="C189" s="7"/>
      <c r="D189" s="25" t="e">
        <f t="shared" si="2"/>
        <v>#DIV/0!</v>
      </c>
    </row>
    <row r="190" spans="1:4" ht="14.25">
      <c r="A190" s="10" t="s">
        <v>10</v>
      </c>
      <c r="B190" s="7"/>
      <c r="C190" s="7"/>
      <c r="D190" s="25" t="e">
        <f t="shared" si="2"/>
        <v>#DIV/0!</v>
      </c>
    </row>
    <row r="191" spans="1:4" ht="14.25">
      <c r="A191" s="10" t="s">
        <v>12</v>
      </c>
      <c r="B191" s="7"/>
      <c r="C191" s="7"/>
      <c r="D191" s="25" t="e">
        <f t="shared" si="2"/>
        <v>#DIV/0!</v>
      </c>
    </row>
    <row r="192" spans="1:4" ht="14.25">
      <c r="A192" s="10" t="s">
        <v>131</v>
      </c>
      <c r="B192" s="7"/>
      <c r="C192" s="7"/>
      <c r="D192" s="25" t="e">
        <f t="shared" si="2"/>
        <v>#DIV/0!</v>
      </c>
    </row>
    <row r="193" spans="1:4" ht="14.25">
      <c r="A193" s="7" t="s">
        <v>132</v>
      </c>
      <c r="B193" s="7"/>
      <c r="C193" s="7"/>
      <c r="D193" s="25" t="e">
        <f t="shared" si="2"/>
        <v>#DIV/0!</v>
      </c>
    </row>
    <row r="194" spans="1:4" ht="14.25">
      <c r="A194" s="12" t="s">
        <v>108</v>
      </c>
      <c r="B194" s="7"/>
      <c r="C194" s="7"/>
      <c r="D194" s="25" t="e">
        <f t="shared" si="2"/>
        <v>#DIV/0!</v>
      </c>
    </row>
    <row r="195" spans="1:4" ht="14.25">
      <c r="A195" s="12" t="s">
        <v>15</v>
      </c>
      <c r="B195" s="7"/>
      <c r="C195" s="7"/>
      <c r="D195" s="25" t="e">
        <f t="shared" si="2"/>
        <v>#DIV/0!</v>
      </c>
    </row>
    <row r="196" spans="1:4" ht="14.25">
      <c r="A196" s="12" t="s">
        <v>111</v>
      </c>
      <c r="B196" s="7"/>
      <c r="C196" s="7"/>
      <c r="D196" s="25" t="e">
        <f t="shared" si="2"/>
        <v>#DIV/0!</v>
      </c>
    </row>
    <row r="197" spans="1:4" ht="14.25">
      <c r="A197" s="10" t="s">
        <v>113</v>
      </c>
      <c r="B197" s="7">
        <f>SUM(B198:B202)</f>
        <v>266</v>
      </c>
      <c r="C197" s="7">
        <f>SUM(C198:C202)</f>
        <v>289</v>
      </c>
      <c r="D197" s="25">
        <f aca="true" t="shared" si="3" ref="D197:D260">(C197/B197-1)*100</f>
        <v>8.646616541353392</v>
      </c>
    </row>
    <row r="198" spans="1:4" ht="14.25">
      <c r="A198" s="10" t="s">
        <v>8</v>
      </c>
      <c r="B198" s="7">
        <v>103</v>
      </c>
      <c r="C198" s="11">
        <v>108</v>
      </c>
      <c r="D198" s="25">
        <f t="shared" si="3"/>
        <v>4.854368932038833</v>
      </c>
    </row>
    <row r="199" spans="1:4" ht="14.25">
      <c r="A199" s="10" t="s">
        <v>10</v>
      </c>
      <c r="B199" s="7"/>
      <c r="C199" s="11">
        <v>5</v>
      </c>
      <c r="D199" s="25" t="e">
        <f t="shared" si="3"/>
        <v>#DIV/0!</v>
      </c>
    </row>
    <row r="200" spans="1:4" ht="14.25">
      <c r="A200" s="12" t="s">
        <v>12</v>
      </c>
      <c r="B200" s="7"/>
      <c r="C200" s="11"/>
      <c r="D200" s="25" t="e">
        <f t="shared" si="3"/>
        <v>#DIV/0!</v>
      </c>
    </row>
    <row r="201" spans="1:4" ht="14.25">
      <c r="A201" s="12" t="s">
        <v>116</v>
      </c>
      <c r="B201" s="7">
        <v>163</v>
      </c>
      <c r="C201" s="11">
        <v>176</v>
      </c>
      <c r="D201" s="25">
        <f t="shared" si="3"/>
        <v>7.975460122699385</v>
      </c>
    </row>
    <row r="202" spans="1:4" ht="14.25">
      <c r="A202" s="12" t="s">
        <v>117</v>
      </c>
      <c r="B202" s="7"/>
      <c r="C202" s="11"/>
      <c r="D202" s="25" t="e">
        <f t="shared" si="3"/>
        <v>#DIV/0!</v>
      </c>
    </row>
    <row r="203" spans="1:4" ht="14.25">
      <c r="A203" s="10" t="s">
        <v>118</v>
      </c>
      <c r="B203" s="7">
        <f>SUM(B204:B209)</f>
        <v>353</v>
      </c>
      <c r="C203" s="7">
        <f>SUM(C204:C209)</f>
        <v>276</v>
      </c>
      <c r="D203" s="25">
        <f t="shared" si="3"/>
        <v>-21.813031161473084</v>
      </c>
    </row>
    <row r="204" spans="1:4" ht="14.25">
      <c r="A204" s="10" t="s">
        <v>8</v>
      </c>
      <c r="B204" s="7">
        <v>238</v>
      </c>
      <c r="C204" s="11">
        <v>171</v>
      </c>
      <c r="D204" s="25">
        <f t="shared" si="3"/>
        <v>-28.15126050420168</v>
      </c>
    </row>
    <row r="205" spans="1:4" ht="14.25">
      <c r="A205" s="10" t="s">
        <v>10</v>
      </c>
      <c r="B205" s="7">
        <v>115</v>
      </c>
      <c r="C205" s="7">
        <v>105</v>
      </c>
      <c r="D205" s="25">
        <f t="shared" si="3"/>
        <v>-8.695652173913048</v>
      </c>
    </row>
    <row r="206" spans="1:4" ht="14.25">
      <c r="A206" s="7" t="s">
        <v>12</v>
      </c>
      <c r="B206" s="7"/>
      <c r="C206" s="7"/>
      <c r="D206" s="25" t="e">
        <f t="shared" si="3"/>
        <v>#DIV/0!</v>
      </c>
    </row>
    <row r="207" spans="1:4" ht="14.25">
      <c r="A207" s="12" t="s">
        <v>34</v>
      </c>
      <c r="B207" s="7"/>
      <c r="C207" s="7"/>
      <c r="D207" s="25" t="e">
        <f t="shared" si="3"/>
        <v>#DIV/0!</v>
      </c>
    </row>
    <row r="208" spans="1:4" ht="14.25">
      <c r="A208" s="12" t="s">
        <v>15</v>
      </c>
      <c r="B208" s="7"/>
      <c r="C208" s="7"/>
      <c r="D208" s="25" t="e">
        <f t="shared" si="3"/>
        <v>#DIV/0!</v>
      </c>
    </row>
    <row r="209" spans="1:4" ht="14.25">
      <c r="A209" s="12" t="s">
        <v>122</v>
      </c>
      <c r="B209" s="7"/>
      <c r="C209" s="7"/>
      <c r="D209" s="25" t="e">
        <f t="shared" si="3"/>
        <v>#DIV/0!</v>
      </c>
    </row>
    <row r="210" spans="1:4" ht="14.25">
      <c r="A210" s="10" t="s">
        <v>123</v>
      </c>
      <c r="B210" s="7">
        <f>SUM(B211:B217)</f>
        <v>867</v>
      </c>
      <c r="C210" s="7">
        <f>SUM(C211:C217)</f>
        <v>1120</v>
      </c>
      <c r="D210" s="25">
        <f t="shared" si="3"/>
        <v>29.181084198385232</v>
      </c>
    </row>
    <row r="211" spans="1:4" ht="14.25">
      <c r="A211" s="10" t="s">
        <v>8</v>
      </c>
      <c r="B211" s="7">
        <v>289</v>
      </c>
      <c r="C211" s="7">
        <v>348</v>
      </c>
      <c r="D211" s="25">
        <f t="shared" si="3"/>
        <v>20.41522491349481</v>
      </c>
    </row>
    <row r="212" spans="1:4" ht="14.25">
      <c r="A212" s="10" t="s">
        <v>10</v>
      </c>
      <c r="B212" s="7">
        <v>289</v>
      </c>
      <c r="C212" s="7">
        <v>374</v>
      </c>
      <c r="D212" s="25">
        <f t="shared" si="3"/>
        <v>29.41176470588236</v>
      </c>
    </row>
    <row r="213" spans="1:4" ht="14.25">
      <c r="A213" s="12" t="s">
        <v>12</v>
      </c>
      <c r="B213" s="14"/>
      <c r="C213" s="14"/>
      <c r="D213" s="25" t="e">
        <f t="shared" si="3"/>
        <v>#DIV/0!</v>
      </c>
    </row>
    <row r="214" spans="1:4" ht="14.25">
      <c r="A214" s="12" t="s">
        <v>126</v>
      </c>
      <c r="B214" s="7"/>
      <c r="C214" s="7"/>
      <c r="D214" s="25" t="e">
        <f t="shared" si="3"/>
        <v>#DIV/0!</v>
      </c>
    </row>
    <row r="215" spans="1:4" ht="14.25">
      <c r="A215" s="12" t="s">
        <v>128</v>
      </c>
      <c r="B215" s="7"/>
      <c r="C215" s="7"/>
      <c r="D215" s="25" t="e">
        <f t="shared" si="3"/>
        <v>#DIV/0!</v>
      </c>
    </row>
    <row r="216" spans="1:4" ht="14.25">
      <c r="A216" s="10" t="s">
        <v>15</v>
      </c>
      <c r="B216" s="15">
        <v>144</v>
      </c>
      <c r="C216" s="15">
        <v>153</v>
      </c>
      <c r="D216" s="25">
        <f t="shared" si="3"/>
        <v>6.25</v>
      </c>
    </row>
    <row r="217" spans="1:4" ht="14.25">
      <c r="A217" s="10" t="s">
        <v>129</v>
      </c>
      <c r="B217" s="15">
        <v>145</v>
      </c>
      <c r="C217" s="15">
        <v>245</v>
      </c>
      <c r="D217" s="25">
        <f t="shared" si="3"/>
        <v>68.96551724137932</v>
      </c>
    </row>
    <row r="218" spans="1:4" ht="14.25">
      <c r="A218" s="10" t="s">
        <v>130</v>
      </c>
      <c r="B218" s="15">
        <f>SUM(B219:B223)</f>
        <v>2000</v>
      </c>
      <c r="C218" s="15">
        <f>SUM(C219:C223)</f>
        <v>2736</v>
      </c>
      <c r="D218" s="25">
        <f t="shared" si="3"/>
        <v>36.80000000000001</v>
      </c>
    </row>
    <row r="219" spans="1:4" ht="14.25">
      <c r="A219" s="10" t="s">
        <v>8</v>
      </c>
      <c r="B219" s="15">
        <v>722</v>
      </c>
      <c r="C219" s="15">
        <v>704</v>
      </c>
      <c r="D219" s="25">
        <f t="shared" si="3"/>
        <v>-2.4930747922437657</v>
      </c>
    </row>
    <row r="220" spans="1:4" ht="14.25">
      <c r="A220" s="12" t="s">
        <v>10</v>
      </c>
      <c r="B220" s="16">
        <v>835</v>
      </c>
      <c r="C220" s="16">
        <v>1290</v>
      </c>
      <c r="D220" s="25">
        <f t="shared" si="3"/>
        <v>54.49101796407185</v>
      </c>
    </row>
    <row r="221" spans="1:4" ht="14.25">
      <c r="A221" s="12" t="s">
        <v>12</v>
      </c>
      <c r="B221" s="16">
        <v>158</v>
      </c>
      <c r="C221" s="16">
        <v>117</v>
      </c>
      <c r="D221" s="25">
        <f t="shared" si="3"/>
        <v>-25.9493670886076</v>
      </c>
    </row>
    <row r="222" spans="1:4" ht="14.25">
      <c r="A222" s="12" t="s">
        <v>134</v>
      </c>
      <c r="B222" s="16">
        <v>133</v>
      </c>
      <c r="C222" s="16">
        <v>533</v>
      </c>
      <c r="D222" s="25">
        <f t="shared" si="3"/>
        <v>300.7518796992481</v>
      </c>
    </row>
    <row r="223" spans="1:4" ht="14.25">
      <c r="A223" s="10" t="s">
        <v>15</v>
      </c>
      <c r="B223" s="16">
        <v>152</v>
      </c>
      <c r="C223" s="16">
        <v>92</v>
      </c>
      <c r="D223" s="25">
        <f t="shared" si="3"/>
        <v>-39.473684210526315</v>
      </c>
    </row>
    <row r="224" spans="1:4" ht="14.25">
      <c r="A224" s="10" t="s">
        <v>136</v>
      </c>
      <c r="B224" s="16"/>
      <c r="C224" s="16"/>
      <c r="D224" s="25" t="e">
        <f t="shared" si="3"/>
        <v>#DIV/0!</v>
      </c>
    </row>
    <row r="225" spans="1:4" ht="14.25">
      <c r="A225" s="10" t="s">
        <v>137</v>
      </c>
      <c r="B225" s="16">
        <f>SUM(B226:B230)</f>
        <v>555</v>
      </c>
      <c r="C225" s="16">
        <f>SUM(C226:C230)</f>
        <v>2975</v>
      </c>
      <c r="D225" s="25">
        <f t="shared" si="3"/>
        <v>436.036036036036</v>
      </c>
    </row>
    <row r="226" spans="1:4" ht="14.25">
      <c r="A226" s="12" t="s">
        <v>8</v>
      </c>
      <c r="B226" s="16">
        <v>273</v>
      </c>
      <c r="C226" s="16">
        <v>280</v>
      </c>
      <c r="D226" s="25">
        <f t="shared" si="3"/>
        <v>2.564102564102555</v>
      </c>
    </row>
    <row r="227" spans="1:4" ht="14.25">
      <c r="A227" s="12" t="s">
        <v>10</v>
      </c>
      <c r="B227" s="16">
        <v>191</v>
      </c>
      <c r="C227" s="16">
        <v>173</v>
      </c>
      <c r="D227" s="25">
        <f t="shared" si="3"/>
        <v>-9.424083769633507</v>
      </c>
    </row>
    <row r="228" spans="1:4" ht="14.25">
      <c r="A228" s="12" t="s">
        <v>12</v>
      </c>
      <c r="B228" s="15"/>
      <c r="C228" s="15"/>
      <c r="D228" s="25" t="e">
        <f t="shared" si="3"/>
        <v>#DIV/0!</v>
      </c>
    </row>
    <row r="229" spans="1:4" ht="14.25">
      <c r="A229" s="10" t="s">
        <v>15</v>
      </c>
      <c r="B229" s="15">
        <v>76</v>
      </c>
      <c r="C229" s="15">
        <v>89</v>
      </c>
      <c r="D229" s="25">
        <f t="shared" si="3"/>
        <v>17.105263157894733</v>
      </c>
    </row>
    <row r="230" spans="1:4" ht="14.25">
      <c r="A230" s="10" t="s">
        <v>141</v>
      </c>
      <c r="B230" s="15">
        <v>15</v>
      </c>
      <c r="C230" s="15">
        <v>2433</v>
      </c>
      <c r="D230" s="25">
        <f t="shared" si="3"/>
        <v>16119.999999999998</v>
      </c>
    </row>
    <row r="231" spans="1:4" ht="14.25">
      <c r="A231" s="10" t="s">
        <v>143</v>
      </c>
      <c r="B231" s="15">
        <f>SUM(B232:B236)</f>
        <v>524</v>
      </c>
      <c r="C231" s="15">
        <f>SUM(C232:C236)</f>
        <v>665</v>
      </c>
      <c r="D231" s="25">
        <f t="shared" si="3"/>
        <v>26.908396946564885</v>
      </c>
    </row>
    <row r="232" spans="1:4" ht="14.25">
      <c r="A232" s="7" t="s">
        <v>8</v>
      </c>
      <c r="B232" s="7">
        <v>265</v>
      </c>
      <c r="C232" s="11">
        <v>273</v>
      </c>
      <c r="D232" s="25">
        <f t="shared" si="3"/>
        <v>3.018867924528301</v>
      </c>
    </row>
    <row r="233" spans="1:4" ht="14.25">
      <c r="A233" s="12" t="s">
        <v>10</v>
      </c>
      <c r="B233" s="7">
        <v>171</v>
      </c>
      <c r="C233" s="11">
        <v>167</v>
      </c>
      <c r="D233" s="25">
        <f t="shared" si="3"/>
        <v>-2.3391812865497075</v>
      </c>
    </row>
    <row r="234" spans="1:4" ht="14.25">
      <c r="A234" s="12" t="s">
        <v>12</v>
      </c>
      <c r="B234" s="7"/>
      <c r="C234" s="11"/>
      <c r="D234" s="25" t="e">
        <f t="shared" si="3"/>
        <v>#DIV/0!</v>
      </c>
    </row>
    <row r="235" spans="1:4" ht="14.25">
      <c r="A235" s="12" t="s">
        <v>15</v>
      </c>
      <c r="B235" s="7">
        <v>57</v>
      </c>
      <c r="C235" s="11">
        <v>58</v>
      </c>
      <c r="D235" s="25">
        <f t="shared" si="3"/>
        <v>1.7543859649122862</v>
      </c>
    </row>
    <row r="236" spans="1:4" ht="14.25">
      <c r="A236" s="10" t="s">
        <v>149</v>
      </c>
      <c r="B236" s="7">
        <v>31</v>
      </c>
      <c r="C236" s="11">
        <v>167</v>
      </c>
      <c r="D236" s="25">
        <f t="shared" si="3"/>
        <v>438.7096774193548</v>
      </c>
    </row>
    <row r="237" spans="1:4" ht="14.25">
      <c r="A237" s="10" t="s">
        <v>151</v>
      </c>
      <c r="B237" s="7">
        <f>SUM(B238:B242)</f>
        <v>267</v>
      </c>
      <c r="C237" s="7">
        <f>SUM(C238:C242)</f>
        <v>277</v>
      </c>
      <c r="D237" s="25">
        <f t="shared" si="3"/>
        <v>3.7453183520599342</v>
      </c>
    </row>
    <row r="238" spans="1:4" ht="14.25">
      <c r="A238" s="10" t="s">
        <v>8</v>
      </c>
      <c r="B238" s="7">
        <v>142</v>
      </c>
      <c r="C238" s="11">
        <v>168</v>
      </c>
      <c r="D238" s="25">
        <f t="shared" si="3"/>
        <v>18.309859154929576</v>
      </c>
    </row>
    <row r="239" spans="1:4" ht="14.25">
      <c r="A239" s="12" t="s">
        <v>10</v>
      </c>
      <c r="B239" s="7">
        <v>86</v>
      </c>
      <c r="C239" s="11">
        <v>81</v>
      </c>
      <c r="D239" s="25">
        <f t="shared" si="3"/>
        <v>-5.813953488372093</v>
      </c>
    </row>
    <row r="240" spans="1:4" ht="14.25">
      <c r="A240" s="12" t="s">
        <v>12</v>
      </c>
      <c r="B240" s="7"/>
      <c r="C240" s="11"/>
      <c r="D240" s="25" t="e">
        <f t="shared" si="3"/>
        <v>#DIV/0!</v>
      </c>
    </row>
    <row r="241" spans="1:4" ht="14.25">
      <c r="A241" s="12" t="s">
        <v>15</v>
      </c>
      <c r="B241" s="7"/>
      <c r="C241" s="11"/>
      <c r="D241" s="25" t="e">
        <f t="shared" si="3"/>
        <v>#DIV/0!</v>
      </c>
    </row>
    <row r="242" spans="1:4" ht="14.25">
      <c r="A242" s="10" t="s">
        <v>157</v>
      </c>
      <c r="B242" s="7">
        <v>39</v>
      </c>
      <c r="C242" s="11">
        <v>28</v>
      </c>
      <c r="D242" s="25">
        <f t="shared" si="3"/>
        <v>-28.205128205128204</v>
      </c>
    </row>
    <row r="243" spans="1:4" ht="14.25">
      <c r="A243" s="10" t="s">
        <v>159</v>
      </c>
      <c r="B243" s="7">
        <f>SUM(B244:B248)</f>
        <v>0</v>
      </c>
      <c r="C243" s="7">
        <f>SUM(C244:C248)</f>
        <v>0</v>
      </c>
      <c r="D243" s="25" t="e">
        <f t="shared" si="3"/>
        <v>#DIV/0!</v>
      </c>
    </row>
    <row r="244" spans="1:4" ht="14.25">
      <c r="A244" s="10" t="s">
        <v>8</v>
      </c>
      <c r="B244" s="7"/>
      <c r="C244" s="7"/>
      <c r="D244" s="25" t="e">
        <f t="shared" si="3"/>
        <v>#DIV/0!</v>
      </c>
    </row>
    <row r="245" spans="1:4" ht="14.25">
      <c r="A245" s="7" t="s">
        <v>10</v>
      </c>
      <c r="B245" s="7"/>
      <c r="C245" s="7"/>
      <c r="D245" s="25" t="e">
        <f t="shared" si="3"/>
        <v>#DIV/0!</v>
      </c>
    </row>
    <row r="246" spans="1:4" ht="14.25">
      <c r="A246" s="12" t="s">
        <v>12</v>
      </c>
      <c r="B246" s="7"/>
      <c r="C246" s="7"/>
      <c r="D246" s="25" t="e">
        <f t="shared" si="3"/>
        <v>#DIV/0!</v>
      </c>
    </row>
    <row r="247" spans="1:4" ht="14.25">
      <c r="A247" s="12" t="s">
        <v>15</v>
      </c>
      <c r="B247" s="7"/>
      <c r="C247" s="7"/>
      <c r="D247" s="25" t="e">
        <f t="shared" si="3"/>
        <v>#DIV/0!</v>
      </c>
    </row>
    <row r="248" spans="1:4" ht="14.25">
      <c r="A248" s="12" t="s">
        <v>133</v>
      </c>
      <c r="B248" s="7"/>
      <c r="C248" s="7"/>
      <c r="D248" s="25" t="e">
        <f t="shared" si="3"/>
        <v>#DIV/0!</v>
      </c>
    </row>
    <row r="249" spans="1:4" ht="14.25">
      <c r="A249" s="10" t="s">
        <v>135</v>
      </c>
      <c r="B249" s="7">
        <f>SUM(B250:B254)</f>
        <v>1026</v>
      </c>
      <c r="C249" s="7">
        <f>SUM(C250:C254)</f>
        <v>1031</v>
      </c>
      <c r="D249" s="25">
        <f t="shared" si="3"/>
        <v>0.4873294346978474</v>
      </c>
    </row>
    <row r="250" spans="1:4" ht="14.25">
      <c r="A250" s="10" t="s">
        <v>8</v>
      </c>
      <c r="B250" s="7">
        <v>564</v>
      </c>
      <c r="C250" s="11">
        <v>625</v>
      </c>
      <c r="D250" s="25">
        <f t="shared" si="3"/>
        <v>10.815602836879435</v>
      </c>
    </row>
    <row r="251" spans="1:4" ht="14.25">
      <c r="A251" s="10" t="s">
        <v>10</v>
      </c>
      <c r="B251" s="7">
        <v>362</v>
      </c>
      <c r="C251" s="11">
        <v>306</v>
      </c>
      <c r="D251" s="25">
        <f t="shared" si="3"/>
        <v>-15.469613259668513</v>
      </c>
    </row>
    <row r="252" spans="1:4" ht="14.25">
      <c r="A252" s="12" t="s">
        <v>12</v>
      </c>
      <c r="B252" s="7"/>
      <c r="C252" s="11"/>
      <c r="D252" s="25" t="e">
        <f t="shared" si="3"/>
        <v>#DIV/0!</v>
      </c>
    </row>
    <row r="253" spans="1:4" ht="14.25">
      <c r="A253" s="12" t="s">
        <v>15</v>
      </c>
      <c r="B253" s="7"/>
      <c r="C253" s="11"/>
      <c r="D253" s="25" t="e">
        <f t="shared" si="3"/>
        <v>#DIV/0!</v>
      </c>
    </row>
    <row r="254" spans="1:4" ht="14.25">
      <c r="A254" s="12" t="s">
        <v>138</v>
      </c>
      <c r="B254" s="7">
        <v>100</v>
      </c>
      <c r="C254" s="11">
        <v>100</v>
      </c>
      <c r="D254" s="25">
        <f t="shared" si="3"/>
        <v>0</v>
      </c>
    </row>
    <row r="255" spans="1:4" ht="14.25">
      <c r="A255" s="10" t="s">
        <v>139</v>
      </c>
      <c r="B255" s="7">
        <f>SUM(B256:B257)</f>
        <v>8225</v>
      </c>
      <c r="C255" s="7">
        <f>SUM(C256:C257)</f>
        <v>8386</v>
      </c>
      <c r="D255" s="25">
        <f t="shared" si="3"/>
        <v>1.9574468085106433</v>
      </c>
    </row>
    <row r="256" spans="1:4" ht="14.25">
      <c r="A256" s="10" t="s">
        <v>140</v>
      </c>
      <c r="B256" s="7">
        <v>700</v>
      </c>
      <c r="C256" s="11">
        <v>700</v>
      </c>
      <c r="D256" s="25">
        <f t="shared" si="3"/>
        <v>0</v>
      </c>
    </row>
    <row r="257" spans="1:4" ht="14.25">
      <c r="A257" s="10" t="s">
        <v>142</v>
      </c>
      <c r="B257" s="7">
        <v>7525</v>
      </c>
      <c r="C257" s="11">
        <v>7686</v>
      </c>
      <c r="D257" s="25">
        <f t="shared" si="3"/>
        <v>2.1395348837209394</v>
      </c>
    </row>
    <row r="258" spans="1:4" ht="14.25">
      <c r="A258" s="7" t="s">
        <v>1263</v>
      </c>
      <c r="B258" s="7">
        <f>SUM(B259:B260)</f>
        <v>0</v>
      </c>
      <c r="C258" s="7">
        <f>SUM(C259:C260)</f>
        <v>0</v>
      </c>
      <c r="D258" s="25" t="e">
        <f t="shared" si="3"/>
        <v>#DIV/0!</v>
      </c>
    </row>
    <row r="259" spans="1:4" ht="14.25">
      <c r="A259" s="12" t="s">
        <v>145</v>
      </c>
      <c r="B259" s="7"/>
      <c r="C259" s="7"/>
      <c r="D259" s="25" t="e">
        <f t="shared" si="3"/>
        <v>#DIV/0!</v>
      </c>
    </row>
    <row r="260" spans="1:4" ht="14.25">
      <c r="A260" s="12" t="s">
        <v>146</v>
      </c>
      <c r="B260" s="7"/>
      <c r="C260" s="7"/>
      <c r="D260" s="25" t="e">
        <f t="shared" si="3"/>
        <v>#DIV/0!</v>
      </c>
    </row>
    <row r="261" spans="1:4" ht="14.25">
      <c r="A261" s="7" t="s">
        <v>1264</v>
      </c>
      <c r="B261" s="7">
        <f>SUM(B262,B271)</f>
        <v>0</v>
      </c>
      <c r="C261" s="7">
        <f>SUM(C262,C271)</f>
        <v>0</v>
      </c>
      <c r="D261" s="25" t="e">
        <f aca="true" t="shared" si="4" ref="D261:D324">(C261/B261-1)*100</f>
        <v>#DIV/0!</v>
      </c>
    </row>
    <row r="262" spans="1:4" ht="14.25">
      <c r="A262" s="10" t="s">
        <v>148</v>
      </c>
      <c r="B262" s="7">
        <f>SUM(B263:B270)</f>
        <v>0</v>
      </c>
      <c r="C262" s="7">
        <f>SUM(C263:C270)</f>
        <v>0</v>
      </c>
      <c r="D262" s="25" t="e">
        <f t="shared" si="4"/>
        <v>#DIV/0!</v>
      </c>
    </row>
    <row r="263" spans="1:4" ht="14.25">
      <c r="A263" s="10" t="s">
        <v>150</v>
      </c>
      <c r="B263" s="7"/>
      <c r="C263" s="7"/>
      <c r="D263" s="25" t="e">
        <f t="shared" si="4"/>
        <v>#DIV/0!</v>
      </c>
    </row>
    <row r="264" spans="1:4" ht="14.25">
      <c r="A264" s="12" t="s">
        <v>152</v>
      </c>
      <c r="B264" s="7"/>
      <c r="C264" s="7"/>
      <c r="D264" s="25" t="e">
        <f t="shared" si="4"/>
        <v>#DIV/0!</v>
      </c>
    </row>
    <row r="265" spans="1:4" ht="14.25">
      <c r="A265" s="12" t="s">
        <v>153</v>
      </c>
      <c r="B265" s="7"/>
      <c r="C265" s="7"/>
      <c r="D265" s="25" t="e">
        <f t="shared" si="4"/>
        <v>#DIV/0!</v>
      </c>
    </row>
    <row r="266" spans="1:4" ht="14.25">
      <c r="A266" s="12" t="s">
        <v>154</v>
      </c>
      <c r="B266" s="7"/>
      <c r="C266" s="7"/>
      <c r="D266" s="25" t="e">
        <f t="shared" si="4"/>
        <v>#DIV/0!</v>
      </c>
    </row>
    <row r="267" spans="1:4" ht="14.25">
      <c r="A267" s="10" t="s">
        <v>155</v>
      </c>
      <c r="B267" s="7"/>
      <c r="C267" s="7"/>
      <c r="D267" s="25" t="e">
        <f t="shared" si="4"/>
        <v>#DIV/0!</v>
      </c>
    </row>
    <row r="268" spans="1:4" ht="14.25">
      <c r="A268" s="10" t="s">
        <v>1265</v>
      </c>
      <c r="B268" s="7"/>
      <c r="C268" s="7"/>
      <c r="D268" s="25" t="e">
        <f t="shared" si="4"/>
        <v>#DIV/0!</v>
      </c>
    </row>
    <row r="269" spans="1:4" ht="14.25">
      <c r="A269" s="10" t="s">
        <v>1266</v>
      </c>
      <c r="B269" s="7"/>
      <c r="C269" s="7"/>
      <c r="D269" s="25" t="e">
        <f t="shared" si="4"/>
        <v>#DIV/0!</v>
      </c>
    </row>
    <row r="270" spans="1:4" ht="14.25">
      <c r="A270" s="10" t="s">
        <v>160</v>
      </c>
      <c r="B270" s="7"/>
      <c r="C270" s="7"/>
      <c r="D270" s="25" t="e">
        <f t="shared" si="4"/>
        <v>#DIV/0!</v>
      </c>
    </row>
    <row r="271" spans="1:4" ht="14.25">
      <c r="A271" s="10" t="s">
        <v>161</v>
      </c>
      <c r="B271" s="7"/>
      <c r="C271" s="7"/>
      <c r="D271" s="25" t="e">
        <f t="shared" si="4"/>
        <v>#DIV/0!</v>
      </c>
    </row>
    <row r="272" spans="1:4" ht="14.25">
      <c r="A272" s="7" t="s">
        <v>1267</v>
      </c>
      <c r="B272" s="7">
        <f>B273+B283+B305+B312+B324+B333+B345+B354+B363+B371+B379</f>
        <v>43165</v>
      </c>
      <c r="C272" s="7">
        <f>C273+C283+C305+C312+C324+C333+C345+C354+C363+C371+C379</f>
        <v>47784</v>
      </c>
      <c r="D272" s="25">
        <f t="shared" si="4"/>
        <v>10.700799258658634</v>
      </c>
    </row>
    <row r="273" spans="1:4" ht="14.25">
      <c r="A273" s="12" t="s">
        <v>163</v>
      </c>
      <c r="B273" s="7">
        <f>SUM(B274:B282)</f>
        <v>0</v>
      </c>
      <c r="C273" s="7">
        <f>SUM(C274:C282)</f>
        <v>0</v>
      </c>
      <c r="D273" s="25" t="e">
        <f t="shared" si="4"/>
        <v>#DIV/0!</v>
      </c>
    </row>
    <row r="274" spans="1:4" ht="14.25">
      <c r="A274" s="12" t="s">
        <v>165</v>
      </c>
      <c r="B274" s="7"/>
      <c r="C274" s="7"/>
      <c r="D274" s="25" t="e">
        <f t="shared" si="4"/>
        <v>#DIV/0!</v>
      </c>
    </row>
    <row r="275" spans="1:4" ht="14.25">
      <c r="A275" s="10" t="s">
        <v>167</v>
      </c>
      <c r="B275" s="7"/>
      <c r="C275" s="7"/>
      <c r="D275" s="25" t="e">
        <f t="shared" si="4"/>
        <v>#DIV/0!</v>
      </c>
    </row>
    <row r="276" spans="1:4" ht="14.25">
      <c r="A276" s="10" t="s">
        <v>168</v>
      </c>
      <c r="B276" s="7"/>
      <c r="C276" s="7"/>
      <c r="D276" s="25" t="e">
        <f t="shared" si="4"/>
        <v>#DIV/0!</v>
      </c>
    </row>
    <row r="277" spans="1:4" ht="14.25">
      <c r="A277" s="10" t="s">
        <v>169</v>
      </c>
      <c r="B277" s="7"/>
      <c r="C277" s="7"/>
      <c r="D277" s="25" t="e">
        <f t="shared" si="4"/>
        <v>#DIV/0!</v>
      </c>
    </row>
    <row r="278" spans="1:4" ht="14.25">
      <c r="A278" s="12" t="s">
        <v>171</v>
      </c>
      <c r="B278" s="7"/>
      <c r="C278" s="7"/>
      <c r="D278" s="25" t="e">
        <f t="shared" si="4"/>
        <v>#DIV/0!</v>
      </c>
    </row>
    <row r="279" spans="1:4" ht="14.25">
      <c r="A279" s="12" t="s">
        <v>173</v>
      </c>
      <c r="B279" s="7"/>
      <c r="C279" s="7"/>
      <c r="D279" s="25" t="e">
        <f t="shared" si="4"/>
        <v>#DIV/0!</v>
      </c>
    </row>
    <row r="280" spans="1:4" ht="14.25">
      <c r="A280" s="12" t="s">
        <v>174</v>
      </c>
      <c r="B280" s="7"/>
      <c r="C280" s="7"/>
      <c r="D280" s="25" t="e">
        <f t="shared" si="4"/>
        <v>#DIV/0!</v>
      </c>
    </row>
    <row r="281" spans="1:4" ht="14.25">
      <c r="A281" s="10" t="s">
        <v>1268</v>
      </c>
      <c r="B281" s="7"/>
      <c r="C281" s="7"/>
      <c r="D281" s="25" t="e">
        <f t="shared" si="4"/>
        <v>#DIV/0!</v>
      </c>
    </row>
    <row r="282" spans="1:4" ht="14.25">
      <c r="A282" s="10" t="s">
        <v>176</v>
      </c>
      <c r="B282" s="7"/>
      <c r="C282" s="7"/>
      <c r="D282" s="25" t="e">
        <f t="shared" si="4"/>
        <v>#DIV/0!</v>
      </c>
    </row>
    <row r="283" spans="1:4" ht="14.25">
      <c r="A283" s="10" t="s">
        <v>178</v>
      </c>
      <c r="B283" s="7">
        <f>SUM(B284:B304)</f>
        <v>29828</v>
      </c>
      <c r="C283" s="7">
        <f>SUM(C284:C304)</f>
        <v>32467</v>
      </c>
      <c r="D283" s="25">
        <f t="shared" si="4"/>
        <v>8.84739171248492</v>
      </c>
    </row>
    <row r="284" spans="1:4" ht="14.25">
      <c r="A284" s="10" t="s">
        <v>8</v>
      </c>
      <c r="B284" s="7">
        <v>15301</v>
      </c>
      <c r="C284" s="7">
        <v>15301</v>
      </c>
      <c r="D284" s="25">
        <f t="shared" si="4"/>
        <v>0</v>
      </c>
    </row>
    <row r="285" spans="1:4" ht="14.25">
      <c r="A285" s="7" t="s">
        <v>10</v>
      </c>
      <c r="B285" s="7">
        <v>6484</v>
      </c>
      <c r="C285" s="7">
        <v>5928</v>
      </c>
      <c r="D285" s="25">
        <f t="shared" si="4"/>
        <v>-8.574953732264035</v>
      </c>
    </row>
    <row r="286" spans="1:4" ht="14.25">
      <c r="A286" s="12" t="s">
        <v>12</v>
      </c>
      <c r="B286" s="7"/>
      <c r="C286" s="11"/>
      <c r="D286" s="25" t="e">
        <f t="shared" si="4"/>
        <v>#DIV/0!</v>
      </c>
    </row>
    <row r="287" spans="1:4" ht="14.25">
      <c r="A287" s="12" t="s">
        <v>181</v>
      </c>
      <c r="B287" s="7">
        <v>90</v>
      </c>
      <c r="C287" s="11">
        <v>90</v>
      </c>
      <c r="D287" s="25">
        <f t="shared" si="4"/>
        <v>0</v>
      </c>
    </row>
    <row r="288" spans="1:4" ht="14.25">
      <c r="A288" s="12" t="s">
        <v>182</v>
      </c>
      <c r="B288" s="7">
        <v>8</v>
      </c>
      <c r="C288" s="11">
        <v>98</v>
      </c>
      <c r="D288" s="25">
        <f t="shared" si="4"/>
        <v>1125</v>
      </c>
    </row>
    <row r="289" spans="1:4" ht="14.25">
      <c r="A289" s="10" t="s">
        <v>183</v>
      </c>
      <c r="B289" s="7">
        <v>2522</v>
      </c>
      <c r="C289" s="11">
        <v>2530</v>
      </c>
      <c r="D289" s="25">
        <f t="shared" si="4"/>
        <v>0.3172085646312439</v>
      </c>
    </row>
    <row r="290" spans="1:4" ht="14.25">
      <c r="A290" s="10" t="s">
        <v>185</v>
      </c>
      <c r="B290" s="7"/>
      <c r="C290" s="11"/>
      <c r="D290" s="25" t="e">
        <f t="shared" si="4"/>
        <v>#DIV/0!</v>
      </c>
    </row>
    <row r="291" spans="1:4" ht="14.25">
      <c r="A291" s="10" t="s">
        <v>187</v>
      </c>
      <c r="B291" s="7">
        <v>600</v>
      </c>
      <c r="C291" s="11">
        <v>624</v>
      </c>
      <c r="D291" s="25">
        <f t="shared" si="4"/>
        <v>4.0000000000000036</v>
      </c>
    </row>
    <row r="292" spans="1:4" ht="14.25">
      <c r="A292" s="12" t="s">
        <v>189</v>
      </c>
      <c r="B292" s="7"/>
      <c r="C292" s="11"/>
      <c r="D292" s="25" t="e">
        <f t="shared" si="4"/>
        <v>#DIV/0!</v>
      </c>
    </row>
    <row r="293" spans="1:4" ht="14.25">
      <c r="A293" s="12" t="s">
        <v>191</v>
      </c>
      <c r="B293" s="7"/>
      <c r="C293" s="11"/>
      <c r="D293" s="25" t="e">
        <f t="shared" si="4"/>
        <v>#DIV/0!</v>
      </c>
    </row>
    <row r="294" spans="1:4" ht="14.25">
      <c r="A294" s="12" t="s">
        <v>193</v>
      </c>
      <c r="B294" s="7">
        <v>17</v>
      </c>
      <c r="C294" s="11">
        <v>94</v>
      </c>
      <c r="D294" s="25">
        <f t="shared" si="4"/>
        <v>452.94117647058823</v>
      </c>
    </row>
    <row r="295" spans="1:4" ht="14.25">
      <c r="A295" s="10" t="s">
        <v>195</v>
      </c>
      <c r="B295" s="7">
        <v>1631</v>
      </c>
      <c r="C295" s="11">
        <v>1773</v>
      </c>
      <c r="D295" s="25">
        <f t="shared" si="4"/>
        <v>8.706315144083376</v>
      </c>
    </row>
    <row r="296" spans="1:4" ht="14.25">
      <c r="A296" s="10" t="s">
        <v>196</v>
      </c>
      <c r="B296" s="7"/>
      <c r="C296" s="11">
        <v>2000</v>
      </c>
      <c r="D296" s="25" t="e">
        <f t="shared" si="4"/>
        <v>#DIV/0!</v>
      </c>
    </row>
    <row r="297" spans="1:4" ht="14.25">
      <c r="A297" s="10" t="s">
        <v>198</v>
      </c>
      <c r="B297" s="7">
        <v>20</v>
      </c>
      <c r="C297" s="11">
        <v>50</v>
      </c>
      <c r="D297" s="25">
        <f t="shared" si="4"/>
        <v>150</v>
      </c>
    </row>
    <row r="298" spans="1:4" ht="14.25">
      <c r="A298" s="7" t="s">
        <v>200</v>
      </c>
      <c r="B298" s="7"/>
      <c r="C298" s="11"/>
      <c r="D298" s="25" t="e">
        <f t="shared" si="4"/>
        <v>#DIV/0!</v>
      </c>
    </row>
    <row r="299" spans="1:4" ht="14.25">
      <c r="A299" s="12" t="s">
        <v>201</v>
      </c>
      <c r="B299" s="7">
        <v>170</v>
      </c>
      <c r="C299" s="11">
        <v>180</v>
      </c>
      <c r="D299" s="25">
        <f t="shared" si="4"/>
        <v>5.882352941176472</v>
      </c>
    </row>
    <row r="300" spans="1:4" ht="14.25">
      <c r="A300" s="12" t="s">
        <v>202</v>
      </c>
      <c r="B300" s="7">
        <v>916</v>
      </c>
      <c r="C300" s="11">
        <v>920</v>
      </c>
      <c r="D300" s="25">
        <f t="shared" si="4"/>
        <v>0.4366812227074135</v>
      </c>
    </row>
    <row r="301" spans="1:4" ht="14.25">
      <c r="A301" s="12" t="s">
        <v>166</v>
      </c>
      <c r="B301" s="7">
        <v>10</v>
      </c>
      <c r="C301" s="11">
        <v>10</v>
      </c>
      <c r="D301" s="25">
        <f t="shared" si="4"/>
        <v>0</v>
      </c>
    </row>
    <row r="302" spans="1:4" ht="14.25">
      <c r="A302" s="10" t="s">
        <v>48</v>
      </c>
      <c r="B302" s="7"/>
      <c r="C302" s="11"/>
      <c r="D302" s="25" t="e">
        <f t="shared" si="4"/>
        <v>#DIV/0!</v>
      </c>
    </row>
    <row r="303" spans="1:4" ht="14.25">
      <c r="A303" s="10" t="s">
        <v>15</v>
      </c>
      <c r="B303" s="7"/>
      <c r="C303" s="11"/>
      <c r="D303" s="25" t="e">
        <f t="shared" si="4"/>
        <v>#DIV/0!</v>
      </c>
    </row>
    <row r="304" spans="1:4" ht="14.25">
      <c r="A304" s="10" t="s">
        <v>170</v>
      </c>
      <c r="B304" s="7">
        <v>2059</v>
      </c>
      <c r="C304" s="11">
        <v>2869</v>
      </c>
      <c r="D304" s="25">
        <f t="shared" si="4"/>
        <v>39.33948518698398</v>
      </c>
    </row>
    <row r="305" spans="1:4" ht="14.25">
      <c r="A305" s="12" t="s">
        <v>172</v>
      </c>
      <c r="B305" s="7">
        <f>SUM(B306:B311)</f>
        <v>0</v>
      </c>
      <c r="C305" s="7">
        <f>SUM(C306:C311)</f>
        <v>0</v>
      </c>
      <c r="D305" s="25" t="e">
        <f t="shared" si="4"/>
        <v>#DIV/0!</v>
      </c>
    </row>
    <row r="306" spans="1:4" ht="14.25">
      <c r="A306" s="12" t="s">
        <v>8</v>
      </c>
      <c r="B306" s="7"/>
      <c r="C306" s="7"/>
      <c r="D306" s="25" t="e">
        <f t="shared" si="4"/>
        <v>#DIV/0!</v>
      </c>
    </row>
    <row r="307" spans="1:4" ht="14.25">
      <c r="A307" s="12" t="s">
        <v>10</v>
      </c>
      <c r="B307" s="7"/>
      <c r="C307" s="7"/>
      <c r="D307" s="25" t="e">
        <f t="shared" si="4"/>
        <v>#DIV/0!</v>
      </c>
    </row>
    <row r="308" spans="1:4" ht="14.25">
      <c r="A308" s="10" t="s">
        <v>12</v>
      </c>
      <c r="B308" s="7"/>
      <c r="C308" s="7"/>
      <c r="D308" s="25" t="e">
        <f t="shared" si="4"/>
        <v>#DIV/0!</v>
      </c>
    </row>
    <row r="309" spans="1:4" ht="14.25">
      <c r="A309" s="10" t="s">
        <v>177</v>
      </c>
      <c r="B309" s="7"/>
      <c r="C309" s="7"/>
      <c r="D309" s="25" t="e">
        <f t="shared" si="4"/>
        <v>#DIV/0!</v>
      </c>
    </row>
    <row r="310" spans="1:4" ht="14.25">
      <c r="A310" s="10" t="s">
        <v>15</v>
      </c>
      <c r="B310" s="7"/>
      <c r="C310" s="7"/>
      <c r="D310" s="25" t="e">
        <f t="shared" si="4"/>
        <v>#DIV/0!</v>
      </c>
    </row>
    <row r="311" spans="1:4" ht="14.25">
      <c r="A311" s="7" t="s">
        <v>179</v>
      </c>
      <c r="B311" s="7"/>
      <c r="C311" s="7"/>
      <c r="D311" s="25" t="e">
        <f t="shared" si="4"/>
        <v>#DIV/0!</v>
      </c>
    </row>
    <row r="312" spans="1:4" ht="14.25">
      <c r="A312" s="12" t="s">
        <v>180</v>
      </c>
      <c r="B312" s="7">
        <f>SUM(B313:B323)</f>
        <v>4015</v>
      </c>
      <c r="C312" s="7">
        <f>SUM(C313:C323)</f>
        <v>4064</v>
      </c>
      <c r="D312" s="25">
        <f t="shared" si="4"/>
        <v>1.2204234122042301</v>
      </c>
    </row>
    <row r="313" spans="1:4" ht="14.25">
      <c r="A313" s="12" t="s">
        <v>8</v>
      </c>
      <c r="B313" s="7">
        <v>1297</v>
      </c>
      <c r="C313" s="7">
        <v>1302</v>
      </c>
      <c r="D313" s="25">
        <f t="shared" si="4"/>
        <v>0.38550501156515704</v>
      </c>
    </row>
    <row r="314" spans="1:4" ht="14.25">
      <c r="A314" s="12" t="s">
        <v>10</v>
      </c>
      <c r="B314" s="7">
        <v>2153</v>
      </c>
      <c r="C314" s="7">
        <v>2073</v>
      </c>
      <c r="D314" s="25">
        <f t="shared" si="4"/>
        <v>-3.7157454714352056</v>
      </c>
    </row>
    <row r="315" spans="1:4" ht="14.25">
      <c r="A315" s="10" t="s">
        <v>12</v>
      </c>
      <c r="B315" s="7"/>
      <c r="C315" s="7"/>
      <c r="D315" s="25" t="e">
        <f t="shared" si="4"/>
        <v>#DIV/0!</v>
      </c>
    </row>
    <row r="316" spans="1:4" ht="14.25">
      <c r="A316" s="10" t="s">
        <v>184</v>
      </c>
      <c r="B316" s="7">
        <v>27</v>
      </c>
      <c r="C316" s="7">
        <v>27</v>
      </c>
      <c r="D316" s="25">
        <f t="shared" si="4"/>
        <v>0</v>
      </c>
    </row>
    <row r="317" spans="1:4" ht="14.25">
      <c r="A317" s="10" t="s">
        <v>186</v>
      </c>
      <c r="B317" s="7"/>
      <c r="C317" s="7"/>
      <c r="D317" s="25" t="e">
        <f t="shared" si="4"/>
        <v>#DIV/0!</v>
      </c>
    </row>
    <row r="318" spans="1:4" ht="14.25">
      <c r="A318" s="12" t="s">
        <v>188</v>
      </c>
      <c r="B318" s="7">
        <v>20</v>
      </c>
      <c r="C318" s="7"/>
      <c r="D318" s="25">
        <f t="shared" si="4"/>
        <v>-100</v>
      </c>
    </row>
    <row r="319" spans="1:4" ht="14.25">
      <c r="A319" s="12" t="s">
        <v>190</v>
      </c>
      <c r="B319" s="7"/>
      <c r="C319" s="7"/>
      <c r="D319" s="25" t="e">
        <f t="shared" si="4"/>
        <v>#DIV/0!</v>
      </c>
    </row>
    <row r="320" spans="1:4" ht="14.25">
      <c r="A320" s="12" t="s">
        <v>192</v>
      </c>
      <c r="B320" s="7"/>
      <c r="C320" s="7"/>
      <c r="D320" s="25" t="e">
        <f t="shared" si="4"/>
        <v>#DIV/0!</v>
      </c>
    </row>
    <row r="321" spans="1:4" ht="14.25">
      <c r="A321" s="10" t="s">
        <v>194</v>
      </c>
      <c r="B321" s="7"/>
      <c r="C321" s="7"/>
      <c r="D321" s="25" t="e">
        <f t="shared" si="4"/>
        <v>#DIV/0!</v>
      </c>
    </row>
    <row r="322" spans="1:4" ht="14.25">
      <c r="A322" s="10" t="s">
        <v>15</v>
      </c>
      <c r="B322" s="7"/>
      <c r="C322" s="7">
        <v>56</v>
      </c>
      <c r="D322" s="25" t="e">
        <f t="shared" si="4"/>
        <v>#DIV/0!</v>
      </c>
    </row>
    <row r="323" spans="1:4" ht="14.25">
      <c r="A323" s="10" t="s">
        <v>197</v>
      </c>
      <c r="B323" s="7">
        <v>518</v>
      </c>
      <c r="C323" s="7">
        <v>606</v>
      </c>
      <c r="D323" s="25">
        <f t="shared" si="4"/>
        <v>16.988416988417</v>
      </c>
    </row>
    <row r="324" spans="1:4" ht="14.25">
      <c r="A324" s="7" t="s">
        <v>199</v>
      </c>
      <c r="B324" s="7">
        <f>SUM(B325:B332)</f>
        <v>4975</v>
      </c>
      <c r="C324" s="7">
        <f>SUM(C325:C332)</f>
        <v>5907</v>
      </c>
      <c r="D324" s="25">
        <f t="shared" si="4"/>
        <v>18.733668341708555</v>
      </c>
    </row>
    <row r="325" spans="1:4" ht="14.25">
      <c r="A325" s="12" t="s">
        <v>8</v>
      </c>
      <c r="B325" s="7">
        <v>1568</v>
      </c>
      <c r="C325" s="7">
        <v>1506</v>
      </c>
      <c r="D325" s="25">
        <f aca="true" t="shared" si="5" ref="D325:D388">(C325/B325-1)*100</f>
        <v>-3.9540816326530615</v>
      </c>
    </row>
    <row r="326" spans="1:4" ht="14.25">
      <c r="A326" s="12" t="s">
        <v>10</v>
      </c>
      <c r="B326" s="7">
        <v>900</v>
      </c>
      <c r="C326" s="7">
        <v>900</v>
      </c>
      <c r="D326" s="25">
        <f t="shared" si="5"/>
        <v>0</v>
      </c>
    </row>
    <row r="327" spans="1:4" ht="14.25">
      <c r="A327" s="12" t="s">
        <v>12</v>
      </c>
      <c r="B327" s="7"/>
      <c r="C327" s="7"/>
      <c r="D327" s="25" t="e">
        <f t="shared" si="5"/>
        <v>#DIV/0!</v>
      </c>
    </row>
    <row r="328" spans="1:4" ht="14.25">
      <c r="A328" s="10" t="s">
        <v>203</v>
      </c>
      <c r="B328" s="7">
        <v>1250</v>
      </c>
      <c r="C328" s="7">
        <v>2260</v>
      </c>
      <c r="D328" s="25">
        <f t="shared" si="5"/>
        <v>80.80000000000001</v>
      </c>
    </row>
    <row r="329" spans="1:4" ht="14.25">
      <c r="A329" s="10" t="s">
        <v>204</v>
      </c>
      <c r="B329" s="7">
        <v>190</v>
      </c>
      <c r="C329" s="7">
        <v>150</v>
      </c>
      <c r="D329" s="25">
        <f t="shared" si="5"/>
        <v>-21.052631578947366</v>
      </c>
    </row>
    <row r="330" spans="1:4" ht="14.25">
      <c r="A330" s="10" t="s">
        <v>205</v>
      </c>
      <c r="B330" s="7">
        <v>318</v>
      </c>
      <c r="C330" s="7">
        <v>30</v>
      </c>
      <c r="D330" s="25">
        <f t="shared" si="5"/>
        <v>-90.56603773584906</v>
      </c>
    </row>
    <row r="331" spans="1:4" ht="14.25">
      <c r="A331" s="12" t="s">
        <v>15</v>
      </c>
      <c r="B331" s="7"/>
      <c r="C331" s="7">
        <v>113</v>
      </c>
      <c r="D331" s="25" t="e">
        <f t="shared" si="5"/>
        <v>#DIV/0!</v>
      </c>
    </row>
    <row r="332" spans="1:4" ht="14.25">
      <c r="A332" s="12" t="s">
        <v>207</v>
      </c>
      <c r="B332" s="7">
        <v>749</v>
      </c>
      <c r="C332" s="7">
        <v>948</v>
      </c>
      <c r="D332" s="25">
        <f t="shared" si="5"/>
        <v>26.568758344459287</v>
      </c>
    </row>
    <row r="333" spans="1:4" ht="14.25">
      <c r="A333" s="12" t="s">
        <v>209</v>
      </c>
      <c r="B333" s="7">
        <f>SUM(B334:B344)</f>
        <v>897</v>
      </c>
      <c r="C333" s="7">
        <f>SUM(C334:C344)</f>
        <v>1370</v>
      </c>
      <c r="D333" s="25">
        <f t="shared" si="5"/>
        <v>52.73132664437013</v>
      </c>
    </row>
    <row r="334" spans="1:4" ht="14.25">
      <c r="A334" s="10" t="s">
        <v>8</v>
      </c>
      <c r="B334" s="7">
        <v>547</v>
      </c>
      <c r="C334" s="7">
        <v>587</v>
      </c>
      <c r="D334" s="25">
        <f t="shared" si="5"/>
        <v>7.312614259597816</v>
      </c>
    </row>
    <row r="335" spans="1:4" ht="14.25">
      <c r="A335" s="10" t="s">
        <v>10</v>
      </c>
      <c r="B335" s="7"/>
      <c r="C335" s="7"/>
      <c r="D335" s="25" t="e">
        <f t="shared" si="5"/>
        <v>#DIV/0!</v>
      </c>
    </row>
    <row r="336" spans="1:4" ht="14.25">
      <c r="A336" s="10" t="s">
        <v>12</v>
      </c>
      <c r="B336" s="7"/>
      <c r="C336" s="7"/>
      <c r="D336" s="25" t="e">
        <f t="shared" si="5"/>
        <v>#DIV/0!</v>
      </c>
    </row>
    <row r="337" spans="1:4" ht="14.25">
      <c r="A337" s="7" t="s">
        <v>213</v>
      </c>
      <c r="B337" s="7">
        <v>57</v>
      </c>
      <c r="C337" s="7">
        <v>76</v>
      </c>
      <c r="D337" s="25">
        <f t="shared" si="5"/>
        <v>33.33333333333333</v>
      </c>
    </row>
    <row r="338" spans="1:4" ht="14.25">
      <c r="A338" s="12" t="s">
        <v>214</v>
      </c>
      <c r="B338" s="7">
        <v>52</v>
      </c>
      <c r="C338" s="7">
        <v>40</v>
      </c>
      <c r="D338" s="25">
        <f t="shared" si="5"/>
        <v>-23.076923076923073</v>
      </c>
    </row>
    <row r="339" spans="1:4" ht="14.25">
      <c r="A339" s="12" t="s">
        <v>215</v>
      </c>
      <c r="B339" s="7">
        <v>4</v>
      </c>
      <c r="C339" s="7">
        <v>4</v>
      </c>
      <c r="D339" s="25">
        <f t="shared" si="5"/>
        <v>0</v>
      </c>
    </row>
    <row r="340" spans="1:4" ht="14.25">
      <c r="A340" s="12" t="s">
        <v>216</v>
      </c>
      <c r="B340" s="7">
        <v>40</v>
      </c>
      <c r="C340" s="11">
        <v>40</v>
      </c>
      <c r="D340" s="25">
        <f t="shared" si="5"/>
        <v>0</v>
      </c>
    </row>
    <row r="341" spans="1:4" ht="14.25">
      <c r="A341" s="10" t="s">
        <v>218</v>
      </c>
      <c r="B341" s="7"/>
      <c r="C341" s="11"/>
      <c r="D341" s="25" t="e">
        <f t="shared" si="5"/>
        <v>#DIV/0!</v>
      </c>
    </row>
    <row r="342" spans="1:4" ht="14.25">
      <c r="A342" s="10" t="s">
        <v>220</v>
      </c>
      <c r="B342" s="7"/>
      <c r="C342" s="11">
        <v>345</v>
      </c>
      <c r="D342" s="25" t="e">
        <f t="shared" si="5"/>
        <v>#DIV/0!</v>
      </c>
    </row>
    <row r="343" spans="1:4" ht="14.25">
      <c r="A343" s="10" t="s">
        <v>15</v>
      </c>
      <c r="B343" s="7"/>
      <c r="C343" s="11"/>
      <c r="D343" s="25" t="e">
        <f t="shared" si="5"/>
        <v>#DIV/0!</v>
      </c>
    </row>
    <row r="344" spans="1:4" ht="14.25">
      <c r="A344" s="12" t="s">
        <v>222</v>
      </c>
      <c r="B344" s="7">
        <v>197</v>
      </c>
      <c r="C344" s="11">
        <v>278</v>
      </c>
      <c r="D344" s="25">
        <f t="shared" si="5"/>
        <v>41.11675126903553</v>
      </c>
    </row>
    <row r="345" spans="1:4" ht="14.25">
      <c r="A345" s="12" t="s">
        <v>224</v>
      </c>
      <c r="B345" s="7">
        <f>SUM(B346:B353)</f>
        <v>2122</v>
      </c>
      <c r="C345" s="7">
        <f>SUM(C346:C353)</f>
        <v>2367</v>
      </c>
      <c r="D345" s="25">
        <f t="shared" si="5"/>
        <v>11.545711592836948</v>
      </c>
    </row>
    <row r="346" spans="1:4" ht="14.25">
      <c r="A346" s="12" t="s">
        <v>8</v>
      </c>
      <c r="B346" s="7">
        <v>1741</v>
      </c>
      <c r="C346" s="11">
        <v>1741</v>
      </c>
      <c r="D346" s="25">
        <f t="shared" si="5"/>
        <v>0</v>
      </c>
    </row>
    <row r="347" spans="1:4" ht="14.25">
      <c r="A347" s="10" t="s">
        <v>10</v>
      </c>
      <c r="B347" s="7">
        <v>253</v>
      </c>
      <c r="C347" s="11">
        <v>189</v>
      </c>
      <c r="D347" s="25">
        <f t="shared" si="5"/>
        <v>-25.296442687747035</v>
      </c>
    </row>
    <row r="348" spans="1:4" ht="14.25">
      <c r="A348" s="10" t="s">
        <v>12</v>
      </c>
      <c r="B348" s="7"/>
      <c r="C348" s="11"/>
      <c r="D348" s="25" t="e">
        <f t="shared" si="5"/>
        <v>#DIV/0!</v>
      </c>
    </row>
    <row r="349" spans="1:4" ht="14.25">
      <c r="A349" s="10" t="s">
        <v>227</v>
      </c>
      <c r="B349" s="7"/>
      <c r="C349" s="11">
        <v>318</v>
      </c>
      <c r="D349" s="25" t="e">
        <f t="shared" si="5"/>
        <v>#DIV/0!</v>
      </c>
    </row>
    <row r="350" spans="1:4" ht="14.25">
      <c r="A350" s="7" t="s">
        <v>229</v>
      </c>
      <c r="B350" s="7">
        <v>77</v>
      </c>
      <c r="C350" s="11">
        <v>71</v>
      </c>
      <c r="D350" s="25">
        <f t="shared" si="5"/>
        <v>-7.792207792207795</v>
      </c>
    </row>
    <row r="351" spans="1:4" ht="14.25">
      <c r="A351" s="12" t="s">
        <v>230</v>
      </c>
      <c r="B351" s="7">
        <v>51</v>
      </c>
      <c r="C351" s="11">
        <v>48</v>
      </c>
      <c r="D351" s="25">
        <f t="shared" si="5"/>
        <v>-5.882352941176472</v>
      </c>
    </row>
    <row r="352" spans="1:4" ht="14.25">
      <c r="A352" s="12" t="s">
        <v>15</v>
      </c>
      <c r="B352" s="7"/>
      <c r="C352" s="11"/>
      <c r="D352" s="25" t="e">
        <f t="shared" si="5"/>
        <v>#DIV/0!</v>
      </c>
    </row>
    <row r="353" spans="1:4" ht="14.25">
      <c r="A353" s="12" t="s">
        <v>233</v>
      </c>
      <c r="B353" s="7"/>
      <c r="C353" s="11"/>
      <c r="D353" s="25" t="e">
        <f t="shared" si="5"/>
        <v>#DIV/0!</v>
      </c>
    </row>
    <row r="354" spans="1:4" ht="14.25">
      <c r="A354" s="10" t="s">
        <v>1269</v>
      </c>
      <c r="B354" s="7">
        <f>SUM(B355:B362)</f>
        <v>1229</v>
      </c>
      <c r="C354" s="7">
        <f>SUM(C355:C362)</f>
        <v>1509</v>
      </c>
      <c r="D354" s="25">
        <f t="shared" si="5"/>
        <v>22.78275020341742</v>
      </c>
    </row>
    <row r="355" spans="1:4" ht="14.25">
      <c r="A355" s="10" t="s">
        <v>8</v>
      </c>
      <c r="B355" s="7">
        <v>1143</v>
      </c>
      <c r="C355" s="11">
        <v>1210</v>
      </c>
      <c r="D355" s="25">
        <f t="shared" si="5"/>
        <v>5.861767279090113</v>
      </c>
    </row>
    <row r="356" spans="1:4" ht="14.25">
      <c r="A356" s="10" t="s">
        <v>10</v>
      </c>
      <c r="B356" s="7">
        <v>10</v>
      </c>
      <c r="C356" s="11">
        <v>30</v>
      </c>
      <c r="D356" s="25">
        <f t="shared" si="5"/>
        <v>200</v>
      </c>
    </row>
    <row r="357" spans="1:4" ht="14.25">
      <c r="A357" s="12" t="s">
        <v>12</v>
      </c>
      <c r="B357" s="7"/>
      <c r="C357" s="11"/>
      <c r="D357" s="25" t="e">
        <f t="shared" si="5"/>
        <v>#DIV/0!</v>
      </c>
    </row>
    <row r="358" spans="1:4" ht="14.25">
      <c r="A358" s="12" t="s">
        <v>1270</v>
      </c>
      <c r="B358" s="7"/>
      <c r="C358" s="11">
        <v>215</v>
      </c>
      <c r="D358" s="25" t="e">
        <f t="shared" si="5"/>
        <v>#DIV/0!</v>
      </c>
    </row>
    <row r="359" spans="1:4" ht="14.25">
      <c r="A359" s="12" t="s">
        <v>1271</v>
      </c>
      <c r="B359" s="7">
        <v>49</v>
      </c>
      <c r="C359" s="11">
        <v>36</v>
      </c>
      <c r="D359" s="25">
        <f t="shared" si="5"/>
        <v>-26.530612244897956</v>
      </c>
    </row>
    <row r="360" spans="1:4" ht="14.25">
      <c r="A360" s="10" t="s">
        <v>210</v>
      </c>
      <c r="B360" s="7">
        <v>27</v>
      </c>
      <c r="C360" s="11">
        <v>18</v>
      </c>
      <c r="D360" s="25">
        <f t="shared" si="5"/>
        <v>-33.333333333333336</v>
      </c>
    </row>
    <row r="361" spans="1:4" ht="14.25">
      <c r="A361" s="10" t="s">
        <v>15</v>
      </c>
      <c r="B361" s="7"/>
      <c r="C361" s="11"/>
      <c r="D361" s="25" t="e">
        <f t="shared" si="5"/>
        <v>#DIV/0!</v>
      </c>
    </row>
    <row r="362" spans="1:4" ht="14.25">
      <c r="A362" s="10" t="s">
        <v>1272</v>
      </c>
      <c r="B362" s="7"/>
      <c r="C362" s="11"/>
      <c r="D362" s="25" t="e">
        <f t="shared" si="5"/>
        <v>#DIV/0!</v>
      </c>
    </row>
    <row r="363" spans="1:4" ht="14.25">
      <c r="A363" s="7" t="s">
        <v>212</v>
      </c>
      <c r="B363" s="7">
        <f>SUM(B364:B370)</f>
        <v>99</v>
      </c>
      <c r="C363" s="7">
        <f>SUM(C364:C370)</f>
        <v>100</v>
      </c>
      <c r="D363" s="25">
        <f t="shared" si="5"/>
        <v>1.0101010101010166</v>
      </c>
    </row>
    <row r="364" spans="1:4" ht="14.25">
      <c r="A364" s="12" t="s">
        <v>8</v>
      </c>
      <c r="B364" s="7">
        <v>53</v>
      </c>
      <c r="C364" s="11">
        <v>64</v>
      </c>
      <c r="D364" s="25">
        <f t="shared" si="5"/>
        <v>20.75471698113207</v>
      </c>
    </row>
    <row r="365" spans="1:4" ht="14.25">
      <c r="A365" s="12" t="s">
        <v>10</v>
      </c>
      <c r="B365" s="7"/>
      <c r="C365" s="7"/>
      <c r="D365" s="25" t="e">
        <f t="shared" si="5"/>
        <v>#DIV/0!</v>
      </c>
    </row>
    <row r="366" spans="1:4" ht="14.25">
      <c r="A366" s="12" t="s">
        <v>12</v>
      </c>
      <c r="B366" s="7"/>
      <c r="C366" s="7"/>
      <c r="D366" s="25" t="e">
        <f t="shared" si="5"/>
        <v>#DIV/0!</v>
      </c>
    </row>
    <row r="367" spans="1:4" ht="14.25">
      <c r="A367" s="10" t="s">
        <v>217</v>
      </c>
      <c r="B367" s="7">
        <v>46</v>
      </c>
      <c r="C367" s="7">
        <v>36</v>
      </c>
      <c r="D367" s="25">
        <f t="shared" si="5"/>
        <v>-21.739130434782606</v>
      </c>
    </row>
    <row r="368" spans="1:4" ht="14.25">
      <c r="A368" s="10" t="s">
        <v>219</v>
      </c>
      <c r="B368" s="7"/>
      <c r="C368" s="7"/>
      <c r="D368" s="25" t="e">
        <f t="shared" si="5"/>
        <v>#DIV/0!</v>
      </c>
    </row>
    <row r="369" spans="1:4" ht="14.25">
      <c r="A369" s="10" t="s">
        <v>15</v>
      </c>
      <c r="B369" s="7"/>
      <c r="C369" s="7"/>
      <c r="D369" s="25" t="e">
        <f t="shared" si="5"/>
        <v>#DIV/0!</v>
      </c>
    </row>
    <row r="370" spans="1:4" ht="14.25">
      <c r="A370" s="12" t="s">
        <v>221</v>
      </c>
      <c r="B370" s="7"/>
      <c r="C370" s="7"/>
      <c r="D370" s="25" t="e">
        <f t="shared" si="5"/>
        <v>#DIV/0!</v>
      </c>
    </row>
    <row r="371" spans="1:4" ht="14.25">
      <c r="A371" s="12" t="s">
        <v>223</v>
      </c>
      <c r="B371" s="7">
        <f>SUM(B372:B378)</f>
        <v>0</v>
      </c>
      <c r="C371" s="7">
        <f>SUM(C372:C378)</f>
        <v>0</v>
      </c>
      <c r="D371" s="25" t="e">
        <f t="shared" si="5"/>
        <v>#DIV/0!</v>
      </c>
    </row>
    <row r="372" spans="1:4" ht="14.25">
      <c r="A372" s="12" t="s">
        <v>8</v>
      </c>
      <c r="B372" s="7"/>
      <c r="C372" s="7"/>
      <c r="D372" s="25" t="e">
        <f t="shared" si="5"/>
        <v>#DIV/0!</v>
      </c>
    </row>
    <row r="373" spans="1:4" ht="14.25">
      <c r="A373" s="10" t="s">
        <v>10</v>
      </c>
      <c r="B373" s="7"/>
      <c r="C373" s="7"/>
      <c r="D373" s="25" t="e">
        <f t="shared" si="5"/>
        <v>#DIV/0!</v>
      </c>
    </row>
    <row r="374" spans="1:4" ht="14.25">
      <c r="A374" s="10" t="s">
        <v>225</v>
      </c>
      <c r="B374" s="7"/>
      <c r="C374" s="7"/>
      <c r="D374" s="25" t="e">
        <f t="shared" si="5"/>
        <v>#DIV/0!</v>
      </c>
    </row>
    <row r="375" spans="1:4" ht="14.25">
      <c r="A375" s="10" t="s">
        <v>226</v>
      </c>
      <c r="B375" s="7"/>
      <c r="C375" s="7"/>
      <c r="D375" s="25" t="e">
        <f t="shared" si="5"/>
        <v>#DIV/0!</v>
      </c>
    </row>
    <row r="376" spans="1:4" ht="14.25">
      <c r="A376" s="7" t="s">
        <v>228</v>
      </c>
      <c r="B376" s="7"/>
      <c r="C376" s="7"/>
      <c r="D376" s="25" t="e">
        <f t="shared" si="5"/>
        <v>#DIV/0!</v>
      </c>
    </row>
    <row r="377" spans="1:4" ht="14.25">
      <c r="A377" s="12" t="s">
        <v>201</v>
      </c>
      <c r="B377" s="7"/>
      <c r="C377" s="7"/>
      <c r="D377" s="25" t="e">
        <f t="shared" si="5"/>
        <v>#DIV/0!</v>
      </c>
    </row>
    <row r="378" spans="1:4" ht="14.25">
      <c r="A378" s="12" t="s">
        <v>231</v>
      </c>
      <c r="B378" s="7"/>
      <c r="C378" s="7"/>
      <c r="D378" s="25" t="e">
        <f t="shared" si="5"/>
        <v>#DIV/0!</v>
      </c>
    </row>
    <row r="379" spans="1:4" ht="14.25">
      <c r="A379" s="10" t="s">
        <v>232</v>
      </c>
      <c r="B379" s="7">
        <v>0</v>
      </c>
      <c r="C379" s="7">
        <v>0</v>
      </c>
      <c r="D379" s="25" t="e">
        <f t="shared" si="5"/>
        <v>#DIV/0!</v>
      </c>
    </row>
    <row r="380" spans="1:4" ht="14.25">
      <c r="A380" s="7" t="s">
        <v>1273</v>
      </c>
      <c r="B380" s="7">
        <f>B381+B386+B395+B402+B408+B412+B416+B420+B426+B433</f>
        <v>71611</v>
      </c>
      <c r="C380" s="7">
        <f>C381+C386+C395+C402+C408+C412+C416+C420+C426+C433</f>
        <v>94153</v>
      </c>
      <c r="D380" s="25">
        <f t="shared" si="5"/>
        <v>31.478404155786134</v>
      </c>
    </row>
    <row r="381" spans="1:4" ht="14.25">
      <c r="A381" s="10" t="s">
        <v>236</v>
      </c>
      <c r="B381" s="7">
        <f>SUM(B382:B385)</f>
        <v>673</v>
      </c>
      <c r="C381" s="7">
        <f>SUM(C382:C385)</f>
        <v>723</v>
      </c>
      <c r="D381" s="25">
        <f t="shared" si="5"/>
        <v>7.42942050520059</v>
      </c>
    </row>
    <row r="382" spans="1:4" ht="14.25">
      <c r="A382" s="12" t="s">
        <v>8</v>
      </c>
      <c r="B382" s="7">
        <v>303</v>
      </c>
      <c r="C382" s="7">
        <v>317</v>
      </c>
      <c r="D382" s="25">
        <f t="shared" si="5"/>
        <v>4.62046204620461</v>
      </c>
    </row>
    <row r="383" spans="1:4" ht="14.25">
      <c r="A383" s="12" t="s">
        <v>10</v>
      </c>
      <c r="B383" s="7">
        <v>270</v>
      </c>
      <c r="C383" s="7">
        <v>266</v>
      </c>
      <c r="D383" s="25">
        <f t="shared" si="5"/>
        <v>-1.4814814814814836</v>
      </c>
    </row>
    <row r="384" spans="1:4" ht="14.25">
      <c r="A384" s="12" t="s">
        <v>12</v>
      </c>
      <c r="B384" s="7"/>
      <c r="C384" s="7"/>
      <c r="D384" s="25" t="e">
        <f t="shared" si="5"/>
        <v>#DIV/0!</v>
      </c>
    </row>
    <row r="385" spans="1:4" ht="14.25">
      <c r="A385" s="10" t="s">
        <v>240</v>
      </c>
      <c r="B385" s="7">
        <v>100</v>
      </c>
      <c r="C385" s="7">
        <v>140</v>
      </c>
      <c r="D385" s="25">
        <f t="shared" si="5"/>
        <v>39.99999999999999</v>
      </c>
    </row>
    <row r="386" spans="1:4" ht="14.25">
      <c r="A386" s="12" t="s">
        <v>242</v>
      </c>
      <c r="B386" s="7">
        <f>SUM(B387:B394)</f>
        <v>48073</v>
      </c>
      <c r="C386" s="7">
        <f>SUM(C387:C394)</f>
        <v>51098</v>
      </c>
      <c r="D386" s="25">
        <f t="shared" si="5"/>
        <v>6.29251346909907</v>
      </c>
    </row>
    <row r="387" spans="1:4" ht="14.25">
      <c r="A387" s="12" t="s">
        <v>244</v>
      </c>
      <c r="B387" s="7">
        <v>2567</v>
      </c>
      <c r="C387" s="7">
        <v>2777</v>
      </c>
      <c r="D387" s="25">
        <f t="shared" si="5"/>
        <v>8.180755746007007</v>
      </c>
    </row>
    <row r="388" spans="1:4" ht="14.25">
      <c r="A388" s="12" t="s">
        <v>246</v>
      </c>
      <c r="B388" s="7"/>
      <c r="C388" s="7"/>
      <c r="D388" s="25" t="e">
        <f t="shared" si="5"/>
        <v>#DIV/0!</v>
      </c>
    </row>
    <row r="389" spans="1:4" ht="14.25">
      <c r="A389" s="10" t="s">
        <v>248</v>
      </c>
      <c r="B389" s="7">
        <v>12831</v>
      </c>
      <c r="C389" s="7">
        <v>17499</v>
      </c>
      <c r="D389" s="25">
        <f aca="true" t="shared" si="6" ref="D389:D452">(C389/B389-1)*100</f>
        <v>36.38064063595978</v>
      </c>
    </row>
    <row r="390" spans="1:4" ht="14.25">
      <c r="A390" s="10" t="s">
        <v>250</v>
      </c>
      <c r="B390" s="7">
        <v>10006</v>
      </c>
      <c r="C390" s="7">
        <v>13235</v>
      </c>
      <c r="D390" s="25">
        <f t="shared" si="6"/>
        <v>32.27063761742954</v>
      </c>
    </row>
    <row r="391" spans="1:4" ht="14.25">
      <c r="A391" s="10" t="s">
        <v>252</v>
      </c>
      <c r="B391" s="7">
        <v>22669</v>
      </c>
      <c r="C391" s="7">
        <v>17587</v>
      </c>
      <c r="D391" s="25">
        <f t="shared" si="6"/>
        <v>-22.41828047112797</v>
      </c>
    </row>
    <row r="392" spans="1:4" ht="14.25">
      <c r="A392" s="12" t="s">
        <v>254</v>
      </c>
      <c r="B392" s="7"/>
      <c r="C392" s="7"/>
      <c r="D392" s="25" t="e">
        <f t="shared" si="6"/>
        <v>#DIV/0!</v>
      </c>
    </row>
    <row r="393" spans="1:4" ht="14.25">
      <c r="A393" s="12" t="s">
        <v>1274</v>
      </c>
      <c r="B393" s="7"/>
      <c r="C393" s="7"/>
      <c r="D393" s="25" t="e">
        <f t="shared" si="6"/>
        <v>#DIV/0!</v>
      </c>
    </row>
    <row r="394" spans="1:4" ht="14.25">
      <c r="A394" s="12" t="s">
        <v>258</v>
      </c>
      <c r="B394" s="7"/>
      <c r="C394" s="7"/>
      <c r="D394" s="25" t="e">
        <f t="shared" si="6"/>
        <v>#DIV/0!</v>
      </c>
    </row>
    <row r="395" spans="1:4" ht="14.25">
      <c r="A395" s="12" t="s">
        <v>260</v>
      </c>
      <c r="B395" s="7">
        <f>SUM(B396:B401)</f>
        <v>7211</v>
      </c>
      <c r="C395" s="7">
        <f>SUM(C396:C401)</f>
        <v>13052</v>
      </c>
      <c r="D395" s="25">
        <f t="shared" si="6"/>
        <v>81.00124809319095</v>
      </c>
    </row>
    <row r="396" spans="1:4" ht="14.25">
      <c r="A396" s="12" t="s">
        <v>262</v>
      </c>
      <c r="B396" s="7"/>
      <c r="C396" s="11"/>
      <c r="D396" s="25" t="e">
        <f t="shared" si="6"/>
        <v>#DIV/0!</v>
      </c>
    </row>
    <row r="397" spans="1:4" ht="14.25">
      <c r="A397" s="12" t="s">
        <v>264</v>
      </c>
      <c r="B397" s="7">
        <v>3302</v>
      </c>
      <c r="C397" s="11">
        <v>3111</v>
      </c>
      <c r="D397" s="25">
        <f t="shared" si="6"/>
        <v>-5.784373107207752</v>
      </c>
    </row>
    <row r="398" spans="1:4" ht="14.25">
      <c r="A398" s="12" t="s">
        <v>266</v>
      </c>
      <c r="B398" s="7">
        <v>1052</v>
      </c>
      <c r="C398" s="11">
        <v>951</v>
      </c>
      <c r="D398" s="25">
        <f t="shared" si="6"/>
        <v>-9.600760456273761</v>
      </c>
    </row>
    <row r="399" spans="1:4" ht="14.25">
      <c r="A399" s="10" t="s">
        <v>268</v>
      </c>
      <c r="B399" s="7">
        <v>2531</v>
      </c>
      <c r="C399" s="11">
        <v>2848</v>
      </c>
      <c r="D399" s="25">
        <f t="shared" si="6"/>
        <v>12.524693796918207</v>
      </c>
    </row>
    <row r="400" spans="1:4" ht="14.25">
      <c r="A400" s="10" t="s">
        <v>270</v>
      </c>
      <c r="B400" s="7"/>
      <c r="C400" s="11">
        <v>5766</v>
      </c>
      <c r="D400" s="25" t="e">
        <f t="shared" si="6"/>
        <v>#DIV/0!</v>
      </c>
    </row>
    <row r="401" spans="1:4" ht="14.25">
      <c r="A401" s="10" t="s">
        <v>272</v>
      </c>
      <c r="B401" s="7">
        <v>326</v>
      </c>
      <c r="C401" s="11">
        <v>376</v>
      </c>
      <c r="D401" s="25">
        <f t="shared" si="6"/>
        <v>15.337423312883436</v>
      </c>
    </row>
    <row r="402" spans="1:4" ht="14.25">
      <c r="A402" s="7" t="s">
        <v>274</v>
      </c>
      <c r="B402" s="7">
        <f>SUM(B403:B407)</f>
        <v>337</v>
      </c>
      <c r="C402" s="7">
        <f>SUM(C403:C407)</f>
        <v>277</v>
      </c>
      <c r="D402" s="25">
        <f t="shared" si="6"/>
        <v>-17.80415430267063</v>
      </c>
    </row>
    <row r="403" spans="1:4" ht="14.25">
      <c r="A403" s="12" t="s">
        <v>276</v>
      </c>
      <c r="B403" s="7"/>
      <c r="C403" s="11"/>
      <c r="D403" s="25" t="e">
        <f t="shared" si="6"/>
        <v>#DIV/0!</v>
      </c>
    </row>
    <row r="404" spans="1:4" ht="14.25">
      <c r="A404" s="12" t="s">
        <v>278</v>
      </c>
      <c r="B404" s="7">
        <v>337</v>
      </c>
      <c r="C404" s="11">
        <v>277</v>
      </c>
      <c r="D404" s="25">
        <f t="shared" si="6"/>
        <v>-17.80415430267063</v>
      </c>
    </row>
    <row r="405" spans="1:4" ht="14.25">
      <c r="A405" s="12" t="s">
        <v>280</v>
      </c>
      <c r="B405" s="7"/>
      <c r="C405" s="11"/>
      <c r="D405" s="25" t="e">
        <f t="shared" si="6"/>
        <v>#DIV/0!</v>
      </c>
    </row>
    <row r="406" spans="1:4" ht="14.25">
      <c r="A406" s="10" t="s">
        <v>282</v>
      </c>
      <c r="B406" s="7"/>
      <c r="C406" s="11"/>
      <c r="D406" s="25" t="e">
        <f t="shared" si="6"/>
        <v>#DIV/0!</v>
      </c>
    </row>
    <row r="407" spans="1:4" ht="14.25">
      <c r="A407" s="10" t="s">
        <v>284</v>
      </c>
      <c r="B407" s="7"/>
      <c r="C407" s="11"/>
      <c r="D407" s="25" t="e">
        <f t="shared" si="6"/>
        <v>#DIV/0!</v>
      </c>
    </row>
    <row r="408" spans="1:4" ht="14.25">
      <c r="A408" s="10" t="s">
        <v>286</v>
      </c>
      <c r="B408" s="7">
        <f>SUM(B409:B411)</f>
        <v>140</v>
      </c>
      <c r="C408" s="7">
        <f>SUM(C409:C411)</f>
        <v>154</v>
      </c>
      <c r="D408" s="25">
        <f t="shared" si="6"/>
        <v>10.000000000000009</v>
      </c>
    </row>
    <row r="409" spans="1:4" ht="14.25">
      <c r="A409" s="12" t="s">
        <v>237</v>
      </c>
      <c r="B409" s="7"/>
      <c r="C409" s="7"/>
      <c r="D409" s="25" t="e">
        <f t="shared" si="6"/>
        <v>#DIV/0!</v>
      </c>
    </row>
    <row r="410" spans="1:4" ht="14.25">
      <c r="A410" s="12" t="s">
        <v>238</v>
      </c>
      <c r="B410" s="7"/>
      <c r="C410" s="7"/>
      <c r="D410" s="25" t="e">
        <f t="shared" si="6"/>
        <v>#DIV/0!</v>
      </c>
    </row>
    <row r="411" spans="1:4" ht="14.25">
      <c r="A411" s="12" t="s">
        <v>239</v>
      </c>
      <c r="B411" s="7">
        <v>140</v>
      </c>
      <c r="C411" s="11">
        <v>154</v>
      </c>
      <c r="D411" s="25">
        <f t="shared" si="6"/>
        <v>10.000000000000009</v>
      </c>
    </row>
    <row r="412" spans="1:4" ht="14.25">
      <c r="A412" s="10" t="s">
        <v>241</v>
      </c>
      <c r="B412" s="7">
        <f>SUM(B413:B415)</f>
        <v>0</v>
      </c>
      <c r="C412" s="7">
        <f>SUM(C413:C415)</f>
        <v>0</v>
      </c>
      <c r="D412" s="25" t="e">
        <f t="shared" si="6"/>
        <v>#DIV/0!</v>
      </c>
    </row>
    <row r="413" spans="1:4" ht="14.25">
      <c r="A413" s="10" t="s">
        <v>243</v>
      </c>
      <c r="B413" s="7"/>
      <c r="C413" s="7"/>
      <c r="D413" s="25" t="e">
        <f t="shared" si="6"/>
        <v>#DIV/0!</v>
      </c>
    </row>
    <row r="414" spans="1:4" ht="14.25">
      <c r="A414" s="10" t="s">
        <v>245</v>
      </c>
      <c r="B414" s="7"/>
      <c r="C414" s="7"/>
      <c r="D414" s="25" t="e">
        <f t="shared" si="6"/>
        <v>#DIV/0!</v>
      </c>
    </row>
    <row r="415" spans="1:4" ht="14.25">
      <c r="A415" s="7" t="s">
        <v>247</v>
      </c>
      <c r="B415" s="7"/>
      <c r="C415" s="7"/>
      <c r="D415" s="25" t="e">
        <f t="shared" si="6"/>
        <v>#DIV/0!</v>
      </c>
    </row>
    <row r="416" spans="1:4" ht="14.25">
      <c r="A416" s="12" t="s">
        <v>249</v>
      </c>
      <c r="B416" s="7">
        <f>SUM(B417:B419)</f>
        <v>437</v>
      </c>
      <c r="C416" s="7">
        <f>SUM(C417:C419)</f>
        <v>489</v>
      </c>
      <c r="D416" s="25">
        <f t="shared" si="6"/>
        <v>11.89931350114417</v>
      </c>
    </row>
    <row r="417" spans="1:4" ht="14.25">
      <c r="A417" s="12" t="s">
        <v>251</v>
      </c>
      <c r="B417" s="7">
        <v>437</v>
      </c>
      <c r="C417" s="11">
        <v>489</v>
      </c>
      <c r="D417" s="25">
        <f t="shared" si="6"/>
        <v>11.89931350114417</v>
      </c>
    </row>
    <row r="418" spans="1:4" ht="14.25">
      <c r="A418" s="12" t="s">
        <v>253</v>
      </c>
      <c r="B418" s="7"/>
      <c r="C418" s="7"/>
      <c r="D418" s="25" t="e">
        <f t="shared" si="6"/>
        <v>#DIV/0!</v>
      </c>
    </row>
    <row r="419" spans="1:4" ht="14.25">
      <c r="A419" s="10" t="s">
        <v>255</v>
      </c>
      <c r="B419" s="7"/>
      <c r="C419" s="7"/>
      <c r="D419" s="25" t="e">
        <f t="shared" si="6"/>
        <v>#DIV/0!</v>
      </c>
    </row>
    <row r="420" spans="1:4" ht="14.25">
      <c r="A420" s="10" t="s">
        <v>1275</v>
      </c>
      <c r="B420" s="7">
        <f>SUM(B421:B425)</f>
        <v>4092</v>
      </c>
      <c r="C420" s="7">
        <f>SUM(C421:C425)</f>
        <v>5844</v>
      </c>
      <c r="D420" s="25">
        <f t="shared" si="6"/>
        <v>42.815249266862175</v>
      </c>
    </row>
    <row r="421" spans="1:4" ht="14.25">
      <c r="A421" s="10" t="s">
        <v>259</v>
      </c>
      <c r="B421" s="7">
        <v>1288</v>
      </c>
      <c r="C421" s="7">
        <v>2966</v>
      </c>
      <c r="D421" s="25">
        <f t="shared" si="6"/>
        <v>130.27950310559007</v>
      </c>
    </row>
    <row r="422" spans="1:4" ht="14.25">
      <c r="A422" s="12" t="s">
        <v>261</v>
      </c>
      <c r="B422" s="7">
        <v>2764</v>
      </c>
      <c r="C422" s="7">
        <v>2838</v>
      </c>
      <c r="D422" s="25">
        <f t="shared" si="6"/>
        <v>2.677279305354552</v>
      </c>
    </row>
    <row r="423" spans="1:4" ht="14.25">
      <c r="A423" s="12" t="s">
        <v>1276</v>
      </c>
      <c r="B423" s="7"/>
      <c r="C423" s="7"/>
      <c r="D423" s="25" t="e">
        <f t="shared" si="6"/>
        <v>#DIV/0!</v>
      </c>
    </row>
    <row r="424" spans="1:4" ht="14.25">
      <c r="A424" s="12" t="s">
        <v>1277</v>
      </c>
      <c r="B424" s="7"/>
      <c r="C424" s="7"/>
      <c r="D424" s="25" t="e">
        <f t="shared" si="6"/>
        <v>#DIV/0!</v>
      </c>
    </row>
    <row r="425" spans="1:4" ht="14.25">
      <c r="A425" s="12" t="s">
        <v>1278</v>
      </c>
      <c r="B425" s="7">
        <v>40</v>
      </c>
      <c r="C425" s="7">
        <v>40</v>
      </c>
      <c r="D425" s="25">
        <f t="shared" si="6"/>
        <v>0</v>
      </c>
    </row>
    <row r="426" spans="1:4" ht="14.25">
      <c r="A426" s="12" t="s">
        <v>269</v>
      </c>
      <c r="B426" s="7">
        <f>SUM(B427:B432)</f>
        <v>8500</v>
      </c>
      <c r="C426" s="7">
        <f>SUM(C427:C432)</f>
        <v>10000</v>
      </c>
      <c r="D426" s="25">
        <f t="shared" si="6"/>
        <v>17.647058823529417</v>
      </c>
    </row>
    <row r="427" spans="1:4" ht="14.25">
      <c r="A427" s="10" t="s">
        <v>271</v>
      </c>
      <c r="B427" s="7"/>
      <c r="C427" s="7"/>
      <c r="D427" s="25" t="e">
        <f t="shared" si="6"/>
        <v>#DIV/0!</v>
      </c>
    </row>
    <row r="428" spans="1:4" ht="14.25">
      <c r="A428" s="10" t="s">
        <v>273</v>
      </c>
      <c r="B428" s="7"/>
      <c r="C428" s="7"/>
      <c r="D428" s="25" t="e">
        <f t="shared" si="6"/>
        <v>#DIV/0!</v>
      </c>
    </row>
    <row r="429" spans="1:4" ht="14.25">
      <c r="A429" s="10" t="s">
        <v>275</v>
      </c>
      <c r="B429" s="7"/>
      <c r="C429" s="7"/>
      <c r="D429" s="25" t="e">
        <f t="shared" si="6"/>
        <v>#DIV/0!</v>
      </c>
    </row>
    <row r="430" spans="1:4" ht="14.25">
      <c r="A430" s="7" t="s">
        <v>277</v>
      </c>
      <c r="B430" s="7">
        <v>8500</v>
      </c>
      <c r="C430" s="7">
        <v>10000</v>
      </c>
      <c r="D430" s="25">
        <f t="shared" si="6"/>
        <v>17.647058823529417</v>
      </c>
    </row>
    <row r="431" spans="1:4" ht="14.25">
      <c r="A431" s="12" t="s">
        <v>279</v>
      </c>
      <c r="B431" s="7"/>
      <c r="C431" s="7"/>
      <c r="D431" s="25" t="e">
        <f t="shared" si="6"/>
        <v>#DIV/0!</v>
      </c>
    </row>
    <row r="432" spans="1:4" ht="14.25">
      <c r="A432" s="12" t="s">
        <v>281</v>
      </c>
      <c r="B432" s="7"/>
      <c r="C432" s="7"/>
      <c r="D432" s="25" t="e">
        <f t="shared" si="6"/>
        <v>#DIV/0!</v>
      </c>
    </row>
    <row r="433" spans="1:4" ht="14.25">
      <c r="A433" s="12" t="s">
        <v>283</v>
      </c>
      <c r="B433" s="7">
        <v>2148</v>
      </c>
      <c r="C433" s="7">
        <v>12516</v>
      </c>
      <c r="D433" s="25">
        <f t="shared" si="6"/>
        <v>482.6815642458101</v>
      </c>
    </row>
    <row r="434" spans="1:4" ht="14.25">
      <c r="A434" s="7" t="s">
        <v>1279</v>
      </c>
      <c r="B434" s="7">
        <f>B435+B440+B449+B455+B461+B466+B471+B478+B482+B483</f>
        <v>4815</v>
      </c>
      <c r="C434" s="7">
        <f>C435+C440+C449+C455+C461+C466+C471+C478+C482+C483</f>
        <v>4750</v>
      </c>
      <c r="D434" s="25">
        <f t="shared" si="6"/>
        <v>-1.349948078920038</v>
      </c>
    </row>
    <row r="435" spans="1:4" ht="14.25">
      <c r="A435" s="10" t="s">
        <v>287</v>
      </c>
      <c r="B435" s="7">
        <f>SUM(B436:B439)</f>
        <v>250</v>
      </c>
      <c r="C435" s="7">
        <f>SUM(C436:C439)</f>
        <v>264</v>
      </c>
      <c r="D435" s="25">
        <f t="shared" si="6"/>
        <v>5.600000000000005</v>
      </c>
    </row>
    <row r="436" spans="1:4" ht="14.25">
      <c r="A436" s="12" t="s">
        <v>8</v>
      </c>
      <c r="B436" s="7">
        <v>210</v>
      </c>
      <c r="C436" s="7">
        <v>197</v>
      </c>
      <c r="D436" s="25">
        <f t="shared" si="6"/>
        <v>-6.190476190476191</v>
      </c>
    </row>
    <row r="437" spans="1:4" ht="14.25">
      <c r="A437" s="12" t="s">
        <v>10</v>
      </c>
      <c r="B437" s="7">
        <v>14</v>
      </c>
      <c r="C437" s="7">
        <v>6</v>
      </c>
      <c r="D437" s="25">
        <f t="shared" si="6"/>
        <v>-57.14285714285714</v>
      </c>
    </row>
    <row r="438" spans="1:4" ht="14.25">
      <c r="A438" s="12" t="s">
        <v>12</v>
      </c>
      <c r="B438" s="7"/>
      <c r="C438" s="7"/>
      <c r="D438" s="25" t="e">
        <f t="shared" si="6"/>
        <v>#DIV/0!</v>
      </c>
    </row>
    <row r="439" spans="1:4" ht="14.25">
      <c r="A439" s="10" t="s">
        <v>291</v>
      </c>
      <c r="B439" s="7">
        <v>26</v>
      </c>
      <c r="C439" s="7">
        <v>61</v>
      </c>
      <c r="D439" s="25">
        <f t="shared" si="6"/>
        <v>134.6153846153846</v>
      </c>
    </row>
    <row r="440" spans="1:4" ht="14.25">
      <c r="A440" s="12" t="s">
        <v>293</v>
      </c>
      <c r="B440" s="7">
        <f>SUM(B441:B448)</f>
        <v>0</v>
      </c>
      <c r="C440" s="7">
        <f>SUM(C441:C448)</f>
        <v>0</v>
      </c>
      <c r="D440" s="25" t="e">
        <f t="shared" si="6"/>
        <v>#DIV/0!</v>
      </c>
    </row>
    <row r="441" spans="1:4" ht="14.25">
      <c r="A441" s="12" t="s">
        <v>295</v>
      </c>
      <c r="B441" s="7"/>
      <c r="C441" s="7"/>
      <c r="D441" s="25" t="e">
        <f t="shared" si="6"/>
        <v>#DIV/0!</v>
      </c>
    </row>
    <row r="442" spans="1:4" ht="14.25">
      <c r="A442" s="12" t="s">
        <v>297</v>
      </c>
      <c r="B442" s="7"/>
      <c r="C442" s="7"/>
      <c r="D442" s="25" t="e">
        <f t="shared" si="6"/>
        <v>#DIV/0!</v>
      </c>
    </row>
    <row r="443" spans="1:4" ht="14.25">
      <c r="A443" s="7" t="s">
        <v>299</v>
      </c>
      <c r="B443" s="7"/>
      <c r="C443" s="7"/>
      <c r="D443" s="25" t="e">
        <f t="shared" si="6"/>
        <v>#DIV/0!</v>
      </c>
    </row>
    <row r="444" spans="1:4" ht="14.25">
      <c r="A444" s="12" t="s">
        <v>301</v>
      </c>
      <c r="B444" s="7"/>
      <c r="C444" s="7"/>
      <c r="D444" s="25" t="e">
        <f t="shared" si="6"/>
        <v>#DIV/0!</v>
      </c>
    </row>
    <row r="445" spans="1:4" ht="14.25">
      <c r="A445" s="12" t="s">
        <v>303</v>
      </c>
      <c r="B445" s="7"/>
      <c r="C445" s="7"/>
      <c r="D445" s="25" t="e">
        <f t="shared" si="6"/>
        <v>#DIV/0!</v>
      </c>
    </row>
    <row r="446" spans="1:4" ht="14.25">
      <c r="A446" s="12" t="s">
        <v>304</v>
      </c>
      <c r="B446" s="7"/>
      <c r="C446" s="7"/>
      <c r="D446" s="25" t="e">
        <f t="shared" si="6"/>
        <v>#DIV/0!</v>
      </c>
    </row>
    <row r="447" spans="1:4" ht="14.25">
      <c r="A447" s="10" t="s">
        <v>306</v>
      </c>
      <c r="B447" s="7"/>
      <c r="C447" s="7"/>
      <c r="D447" s="25" t="e">
        <f t="shared" si="6"/>
        <v>#DIV/0!</v>
      </c>
    </row>
    <row r="448" spans="1:4" ht="14.25">
      <c r="A448" s="10" t="s">
        <v>308</v>
      </c>
      <c r="B448" s="7"/>
      <c r="C448" s="7"/>
      <c r="D448" s="25" t="e">
        <f t="shared" si="6"/>
        <v>#DIV/0!</v>
      </c>
    </row>
    <row r="449" spans="1:4" ht="14.25">
      <c r="A449" s="10" t="s">
        <v>310</v>
      </c>
      <c r="B449" s="7">
        <f>SUM(B450:B454)</f>
        <v>527</v>
      </c>
      <c r="C449" s="7">
        <f>SUM(C450:C454)</f>
        <v>532</v>
      </c>
      <c r="D449" s="25">
        <f t="shared" si="6"/>
        <v>0.9487666034155628</v>
      </c>
    </row>
    <row r="450" spans="1:4" ht="14.25">
      <c r="A450" s="12" t="s">
        <v>295</v>
      </c>
      <c r="B450" s="7">
        <v>507</v>
      </c>
      <c r="C450" s="11">
        <v>512</v>
      </c>
      <c r="D450" s="25">
        <f t="shared" si="6"/>
        <v>0.9861932938856066</v>
      </c>
    </row>
    <row r="451" spans="1:4" ht="14.25">
      <c r="A451" s="12" t="s">
        <v>313</v>
      </c>
      <c r="B451" s="7">
        <v>20</v>
      </c>
      <c r="C451" s="11">
        <v>20</v>
      </c>
      <c r="D451" s="25">
        <f t="shared" si="6"/>
        <v>0</v>
      </c>
    </row>
    <row r="452" spans="1:4" ht="14.25">
      <c r="A452" s="12" t="s">
        <v>315</v>
      </c>
      <c r="B452" s="7"/>
      <c r="C452" s="11"/>
      <c r="D452" s="25" t="e">
        <f t="shared" si="6"/>
        <v>#DIV/0!</v>
      </c>
    </row>
    <row r="453" spans="1:4" ht="14.25">
      <c r="A453" s="10" t="s">
        <v>317</v>
      </c>
      <c r="B453" s="7"/>
      <c r="C453" s="11"/>
      <c r="D453" s="25" t="e">
        <f aca="true" t="shared" si="7" ref="D453:D516">(C453/B453-1)*100</f>
        <v>#DIV/0!</v>
      </c>
    </row>
    <row r="454" spans="1:4" ht="14.25">
      <c r="A454" s="10" t="s">
        <v>319</v>
      </c>
      <c r="B454" s="7"/>
      <c r="C454" s="11"/>
      <c r="D454" s="25" t="e">
        <f t="shared" si="7"/>
        <v>#DIV/0!</v>
      </c>
    </row>
    <row r="455" spans="1:4" ht="14.25">
      <c r="A455" s="10" t="s">
        <v>321</v>
      </c>
      <c r="B455" s="7">
        <f>SUM(B456:B460)</f>
        <v>2511</v>
      </c>
      <c r="C455" s="7">
        <f>SUM(C456:C460)</f>
        <v>3164</v>
      </c>
      <c r="D455" s="25">
        <f t="shared" si="7"/>
        <v>26.005575467941068</v>
      </c>
    </row>
    <row r="456" spans="1:4" ht="14.25">
      <c r="A456" s="7" t="s">
        <v>295</v>
      </c>
      <c r="B456" s="7">
        <v>161</v>
      </c>
      <c r="C456" s="11">
        <v>170</v>
      </c>
      <c r="D456" s="25">
        <f t="shared" si="7"/>
        <v>5.590062111801242</v>
      </c>
    </row>
    <row r="457" spans="1:4" ht="14.25">
      <c r="A457" s="12" t="s">
        <v>324</v>
      </c>
      <c r="B457" s="7"/>
      <c r="C457" s="11"/>
      <c r="D457" s="25" t="e">
        <f t="shared" si="7"/>
        <v>#DIV/0!</v>
      </c>
    </row>
    <row r="458" spans="1:4" ht="14.25">
      <c r="A458" s="12" t="s">
        <v>326</v>
      </c>
      <c r="B458" s="7"/>
      <c r="C458" s="11"/>
      <c r="D458" s="25" t="e">
        <f t="shared" si="7"/>
        <v>#DIV/0!</v>
      </c>
    </row>
    <row r="459" spans="1:4" ht="14.25">
      <c r="A459" s="12" t="s">
        <v>328</v>
      </c>
      <c r="B459" s="7">
        <v>150</v>
      </c>
      <c r="C459" s="11">
        <v>793</v>
      </c>
      <c r="D459" s="25">
        <f t="shared" si="7"/>
        <v>428.6666666666667</v>
      </c>
    </row>
    <row r="460" spans="1:4" ht="14.25">
      <c r="A460" s="10" t="s">
        <v>330</v>
      </c>
      <c r="B460" s="7">
        <v>2200</v>
      </c>
      <c r="C460" s="11">
        <v>2201</v>
      </c>
      <c r="D460" s="25">
        <f t="shared" si="7"/>
        <v>0.04545454545454852</v>
      </c>
    </row>
    <row r="461" spans="1:4" ht="14.25">
      <c r="A461" s="10" t="s">
        <v>332</v>
      </c>
      <c r="B461" s="7">
        <f>SUM(B462:B465)</f>
        <v>442</v>
      </c>
      <c r="C461" s="7">
        <f>SUM(C462:C465)</f>
        <v>453</v>
      </c>
      <c r="D461" s="25">
        <f t="shared" si="7"/>
        <v>2.488687782805421</v>
      </c>
    </row>
    <row r="462" spans="1:4" ht="14.25">
      <c r="A462" s="10" t="s">
        <v>295</v>
      </c>
      <c r="B462" s="7">
        <v>114</v>
      </c>
      <c r="C462" s="11">
        <v>125</v>
      </c>
      <c r="D462" s="25">
        <f t="shared" si="7"/>
        <v>9.649122807017552</v>
      </c>
    </row>
    <row r="463" spans="1:4" ht="14.25">
      <c r="A463" s="12" t="s">
        <v>288</v>
      </c>
      <c r="B463" s="7"/>
      <c r="C463" s="7"/>
      <c r="D463" s="25" t="e">
        <f t="shared" si="7"/>
        <v>#DIV/0!</v>
      </c>
    </row>
    <row r="464" spans="1:4" ht="14.25">
      <c r="A464" s="12" t="s">
        <v>289</v>
      </c>
      <c r="B464" s="7"/>
      <c r="C464" s="7"/>
      <c r="D464" s="25" t="e">
        <f t="shared" si="7"/>
        <v>#DIV/0!</v>
      </c>
    </row>
    <row r="465" spans="1:4" ht="14.25">
      <c r="A465" s="12" t="s">
        <v>290</v>
      </c>
      <c r="B465" s="7">
        <v>328</v>
      </c>
      <c r="C465" s="11">
        <v>328</v>
      </c>
      <c r="D465" s="25">
        <f t="shared" si="7"/>
        <v>0</v>
      </c>
    </row>
    <row r="466" spans="1:4" ht="14.25">
      <c r="A466" s="10" t="s">
        <v>292</v>
      </c>
      <c r="B466" s="7">
        <f>SUM(B467:B470)</f>
        <v>110</v>
      </c>
      <c r="C466" s="7">
        <f>SUM(C467:C470)</f>
        <v>110</v>
      </c>
      <c r="D466" s="25">
        <f t="shared" si="7"/>
        <v>0</v>
      </c>
    </row>
    <row r="467" spans="1:4" ht="14.25">
      <c r="A467" s="10" t="s">
        <v>294</v>
      </c>
      <c r="B467" s="7">
        <v>85</v>
      </c>
      <c r="C467" s="11">
        <v>85</v>
      </c>
      <c r="D467" s="25">
        <f t="shared" si="7"/>
        <v>0</v>
      </c>
    </row>
    <row r="468" spans="1:4" ht="14.25">
      <c r="A468" s="10" t="s">
        <v>296</v>
      </c>
      <c r="B468" s="7"/>
      <c r="C468" s="11"/>
      <c r="D468" s="25" t="e">
        <f t="shared" si="7"/>
        <v>#DIV/0!</v>
      </c>
    </row>
    <row r="469" spans="1:4" ht="14.25">
      <c r="A469" s="7" t="s">
        <v>298</v>
      </c>
      <c r="B469" s="7"/>
      <c r="C469" s="11"/>
      <c r="D469" s="25" t="e">
        <f t="shared" si="7"/>
        <v>#DIV/0!</v>
      </c>
    </row>
    <row r="470" spans="1:4" ht="14.25">
      <c r="A470" s="12" t="s">
        <v>300</v>
      </c>
      <c r="B470" s="7">
        <v>25</v>
      </c>
      <c r="C470" s="11">
        <v>25</v>
      </c>
      <c r="D470" s="25">
        <f t="shared" si="7"/>
        <v>0</v>
      </c>
    </row>
    <row r="471" spans="1:4" ht="14.25">
      <c r="A471" s="12" t="s">
        <v>302</v>
      </c>
      <c r="B471" s="7">
        <f>SUM(B472:B477)</f>
        <v>211</v>
      </c>
      <c r="C471" s="7">
        <f>SUM(C472:C477)</f>
        <v>227</v>
      </c>
      <c r="D471" s="25">
        <f t="shared" si="7"/>
        <v>7.582938388625582</v>
      </c>
    </row>
    <row r="472" spans="1:4" ht="14.25">
      <c r="A472" s="12" t="s">
        <v>295</v>
      </c>
      <c r="B472" s="7">
        <v>71</v>
      </c>
      <c r="C472" s="11">
        <v>87</v>
      </c>
      <c r="D472" s="25">
        <f t="shared" si="7"/>
        <v>22.535211267605625</v>
      </c>
    </row>
    <row r="473" spans="1:4" ht="14.25">
      <c r="A473" s="10" t="s">
        <v>305</v>
      </c>
      <c r="B473" s="7">
        <v>70</v>
      </c>
      <c r="C473" s="11">
        <v>70</v>
      </c>
      <c r="D473" s="25">
        <f t="shared" si="7"/>
        <v>0</v>
      </c>
    </row>
    <row r="474" spans="1:4" ht="14.25">
      <c r="A474" s="10" t="s">
        <v>307</v>
      </c>
      <c r="B474" s="7"/>
      <c r="C474" s="7"/>
      <c r="D474" s="25" t="e">
        <f t="shared" si="7"/>
        <v>#DIV/0!</v>
      </c>
    </row>
    <row r="475" spans="1:4" ht="14.25">
      <c r="A475" s="10" t="s">
        <v>309</v>
      </c>
      <c r="B475" s="7"/>
      <c r="C475" s="7"/>
      <c r="D475" s="25" t="e">
        <f t="shared" si="7"/>
        <v>#DIV/0!</v>
      </c>
    </row>
    <row r="476" spans="1:4" ht="14.25">
      <c r="A476" s="12" t="s">
        <v>311</v>
      </c>
      <c r="B476" s="7"/>
      <c r="C476" s="7"/>
      <c r="D476" s="25" t="e">
        <f t="shared" si="7"/>
        <v>#DIV/0!</v>
      </c>
    </row>
    <row r="477" spans="1:4" ht="14.25">
      <c r="A477" s="12" t="s">
        <v>312</v>
      </c>
      <c r="B477" s="7">
        <v>70</v>
      </c>
      <c r="C477" s="7">
        <v>70</v>
      </c>
      <c r="D477" s="25">
        <f t="shared" si="7"/>
        <v>0</v>
      </c>
    </row>
    <row r="478" spans="1:4" ht="14.25">
      <c r="A478" s="12" t="s">
        <v>314</v>
      </c>
      <c r="B478" s="7">
        <f>SUM(B479:B481)</f>
        <v>0</v>
      </c>
      <c r="C478" s="7">
        <f>SUM(C479:C481)</f>
        <v>0</v>
      </c>
      <c r="D478" s="25" t="e">
        <f t="shared" si="7"/>
        <v>#DIV/0!</v>
      </c>
    </row>
    <row r="479" spans="1:4" ht="14.25">
      <c r="A479" s="10" t="s">
        <v>316</v>
      </c>
      <c r="B479" s="7"/>
      <c r="C479" s="7"/>
      <c r="D479" s="25" t="e">
        <f t="shared" si="7"/>
        <v>#DIV/0!</v>
      </c>
    </row>
    <row r="480" spans="1:4" ht="14.25">
      <c r="A480" s="10" t="s">
        <v>318</v>
      </c>
      <c r="B480" s="7"/>
      <c r="C480" s="7"/>
      <c r="D480" s="25" t="e">
        <f t="shared" si="7"/>
        <v>#DIV/0!</v>
      </c>
    </row>
    <row r="481" spans="1:4" ht="14.25">
      <c r="A481" s="10" t="s">
        <v>320</v>
      </c>
      <c r="B481" s="7"/>
      <c r="C481" s="7"/>
      <c r="D481" s="25" t="e">
        <f t="shared" si="7"/>
        <v>#DIV/0!</v>
      </c>
    </row>
    <row r="482" spans="1:4" ht="14.25">
      <c r="A482" s="7" t="s">
        <v>322</v>
      </c>
      <c r="B482" s="7">
        <v>0</v>
      </c>
      <c r="C482" s="7">
        <v>0</v>
      </c>
      <c r="D482" s="25" t="e">
        <f t="shared" si="7"/>
        <v>#DIV/0!</v>
      </c>
    </row>
    <row r="483" spans="1:4" ht="14.25">
      <c r="A483" s="12" t="s">
        <v>323</v>
      </c>
      <c r="B483" s="7">
        <f>SUM(B484:B487)</f>
        <v>764</v>
      </c>
      <c r="C483" s="7">
        <f>SUM(C484:C487)</f>
        <v>0</v>
      </c>
      <c r="D483" s="25">
        <f t="shared" si="7"/>
        <v>-100</v>
      </c>
    </row>
    <row r="484" spans="1:4" ht="14.25">
      <c r="A484" s="12" t="s">
        <v>325</v>
      </c>
      <c r="B484" s="7"/>
      <c r="C484" s="7"/>
      <c r="D484" s="25" t="e">
        <f t="shared" si="7"/>
        <v>#DIV/0!</v>
      </c>
    </row>
    <row r="485" spans="1:4" ht="14.25">
      <c r="A485" s="10" t="s">
        <v>327</v>
      </c>
      <c r="B485" s="7"/>
      <c r="C485" s="7"/>
      <c r="D485" s="25" t="e">
        <f t="shared" si="7"/>
        <v>#DIV/0!</v>
      </c>
    </row>
    <row r="486" spans="1:4" ht="14.25">
      <c r="A486" s="10" t="s">
        <v>329</v>
      </c>
      <c r="B486" s="7"/>
      <c r="C486" s="7"/>
      <c r="D486" s="25" t="e">
        <f t="shared" si="7"/>
        <v>#DIV/0!</v>
      </c>
    </row>
    <row r="487" spans="1:4" ht="14.25">
      <c r="A487" s="10" t="s">
        <v>331</v>
      </c>
      <c r="B487" s="7">
        <v>764</v>
      </c>
      <c r="C487" s="7"/>
      <c r="D487" s="25">
        <f t="shared" si="7"/>
        <v>-100</v>
      </c>
    </row>
    <row r="488" spans="1:4" ht="14.25">
      <c r="A488" s="7" t="s">
        <v>1280</v>
      </c>
      <c r="B488" s="7">
        <f>B489+B503+B511+B522+B530+B539</f>
        <v>5755</v>
      </c>
      <c r="C488" s="7">
        <f>C489+C503+C511+C522+C530+C539</f>
        <v>6739</v>
      </c>
      <c r="D488" s="25">
        <f t="shared" si="7"/>
        <v>17.098175499565606</v>
      </c>
    </row>
    <row r="489" spans="1:4" ht="14.25">
      <c r="A489" s="7" t="s">
        <v>334</v>
      </c>
      <c r="B489" s="7">
        <f>SUM(B490:B502)</f>
        <v>3162</v>
      </c>
      <c r="C489" s="7">
        <f>SUM(C490:C502)</f>
        <v>3432</v>
      </c>
      <c r="D489" s="25">
        <f t="shared" si="7"/>
        <v>8.538899430740043</v>
      </c>
    </row>
    <row r="490" spans="1:4" ht="14.25">
      <c r="A490" s="7" t="s">
        <v>8</v>
      </c>
      <c r="B490" s="7">
        <v>267</v>
      </c>
      <c r="C490" s="7">
        <v>278</v>
      </c>
      <c r="D490" s="25">
        <f t="shared" si="7"/>
        <v>4.119850187265928</v>
      </c>
    </row>
    <row r="491" spans="1:4" ht="14.25">
      <c r="A491" s="7" t="s">
        <v>10</v>
      </c>
      <c r="B491" s="7">
        <v>93</v>
      </c>
      <c r="C491" s="7">
        <v>103</v>
      </c>
      <c r="D491" s="25">
        <f t="shared" si="7"/>
        <v>10.752688172043001</v>
      </c>
    </row>
    <row r="492" spans="1:4" ht="14.25">
      <c r="A492" s="7" t="s">
        <v>12</v>
      </c>
      <c r="B492" s="7"/>
      <c r="C492" s="7"/>
      <c r="D492" s="25" t="e">
        <f t="shared" si="7"/>
        <v>#DIV/0!</v>
      </c>
    </row>
    <row r="493" spans="1:4" ht="14.25">
      <c r="A493" s="7" t="s">
        <v>338</v>
      </c>
      <c r="B493" s="7">
        <v>326</v>
      </c>
      <c r="C493" s="7">
        <v>942</v>
      </c>
      <c r="D493" s="25">
        <f t="shared" si="7"/>
        <v>188.95705521472394</v>
      </c>
    </row>
    <row r="494" spans="1:4" ht="14.25">
      <c r="A494" s="7" t="s">
        <v>340</v>
      </c>
      <c r="B494" s="7"/>
      <c r="C494" s="7"/>
      <c r="D494" s="25" t="e">
        <f t="shared" si="7"/>
        <v>#DIV/0!</v>
      </c>
    </row>
    <row r="495" spans="1:4" ht="14.25">
      <c r="A495" s="7" t="s">
        <v>342</v>
      </c>
      <c r="B495" s="7">
        <v>1186</v>
      </c>
      <c r="C495" s="7">
        <v>590</v>
      </c>
      <c r="D495" s="25">
        <f t="shared" si="7"/>
        <v>-50.25295109612142</v>
      </c>
    </row>
    <row r="496" spans="1:4" ht="14.25">
      <c r="A496" s="7" t="s">
        <v>344</v>
      </c>
      <c r="B496" s="7">
        <v>688</v>
      </c>
      <c r="C496" s="7">
        <v>697</v>
      </c>
      <c r="D496" s="25">
        <f t="shared" si="7"/>
        <v>1.3081395348837122</v>
      </c>
    </row>
    <row r="497" spans="1:4" ht="14.25">
      <c r="A497" s="7" t="s">
        <v>345</v>
      </c>
      <c r="B497" s="7">
        <v>64</v>
      </c>
      <c r="C497" s="7">
        <v>64</v>
      </c>
      <c r="D497" s="25">
        <f t="shared" si="7"/>
        <v>0</v>
      </c>
    </row>
    <row r="498" spans="1:4" ht="14.25">
      <c r="A498" s="7" t="s">
        <v>346</v>
      </c>
      <c r="B498" s="7">
        <v>166</v>
      </c>
      <c r="C498" s="7">
        <v>179</v>
      </c>
      <c r="D498" s="25">
        <f t="shared" si="7"/>
        <v>7.831325301204828</v>
      </c>
    </row>
    <row r="499" spans="1:4" ht="14.25">
      <c r="A499" s="7" t="s">
        <v>347</v>
      </c>
      <c r="B499" s="7"/>
      <c r="C499" s="7"/>
      <c r="D499" s="25" t="e">
        <f t="shared" si="7"/>
        <v>#DIV/0!</v>
      </c>
    </row>
    <row r="500" spans="1:4" ht="14.25">
      <c r="A500" s="7" t="s">
        <v>349</v>
      </c>
      <c r="B500" s="7">
        <v>44</v>
      </c>
      <c r="C500" s="7">
        <v>63</v>
      </c>
      <c r="D500" s="25">
        <f t="shared" si="7"/>
        <v>43.18181818181819</v>
      </c>
    </row>
    <row r="501" spans="1:4" ht="14.25">
      <c r="A501" s="7" t="s">
        <v>351</v>
      </c>
      <c r="B501" s="7">
        <v>125</v>
      </c>
      <c r="C501" s="7">
        <v>125</v>
      </c>
      <c r="D501" s="25">
        <f t="shared" si="7"/>
        <v>0</v>
      </c>
    </row>
    <row r="502" spans="1:4" ht="14.25">
      <c r="A502" s="7" t="s">
        <v>353</v>
      </c>
      <c r="B502" s="7">
        <v>203</v>
      </c>
      <c r="C502" s="11">
        <v>391</v>
      </c>
      <c r="D502" s="25">
        <f t="shared" si="7"/>
        <v>92.61083743842364</v>
      </c>
    </row>
    <row r="503" spans="1:4" ht="14.25">
      <c r="A503" s="7" t="s">
        <v>355</v>
      </c>
      <c r="B503" s="7">
        <f>SUM(B504:B510)</f>
        <v>1211</v>
      </c>
      <c r="C503" s="7">
        <f>SUM(C504:C510)</f>
        <v>803</v>
      </c>
      <c r="D503" s="25">
        <f t="shared" si="7"/>
        <v>-33.691164327002475</v>
      </c>
    </row>
    <row r="504" spans="1:4" ht="14.25">
      <c r="A504" s="7" t="s">
        <v>8</v>
      </c>
      <c r="B504" s="7">
        <v>68</v>
      </c>
      <c r="C504" s="11">
        <v>76</v>
      </c>
      <c r="D504" s="25">
        <f t="shared" si="7"/>
        <v>11.764705882352944</v>
      </c>
    </row>
    <row r="505" spans="1:4" ht="14.25">
      <c r="A505" s="7" t="s">
        <v>10</v>
      </c>
      <c r="B505" s="7"/>
      <c r="C505" s="11"/>
      <c r="D505" s="25" t="e">
        <f t="shared" si="7"/>
        <v>#DIV/0!</v>
      </c>
    </row>
    <row r="506" spans="1:4" ht="14.25">
      <c r="A506" s="7" t="s">
        <v>12</v>
      </c>
      <c r="B506" s="7"/>
      <c r="C506" s="11"/>
      <c r="D506" s="25" t="e">
        <f t="shared" si="7"/>
        <v>#DIV/0!</v>
      </c>
    </row>
    <row r="507" spans="1:4" ht="14.25">
      <c r="A507" s="7" t="s">
        <v>357</v>
      </c>
      <c r="B507" s="7">
        <v>57</v>
      </c>
      <c r="C507" s="11">
        <v>52</v>
      </c>
      <c r="D507" s="25">
        <f t="shared" si="7"/>
        <v>-8.771929824561408</v>
      </c>
    </row>
    <row r="508" spans="1:4" ht="14.25">
      <c r="A508" s="7" t="s">
        <v>359</v>
      </c>
      <c r="B508" s="7">
        <v>1086</v>
      </c>
      <c r="C508" s="11">
        <v>675</v>
      </c>
      <c r="D508" s="25">
        <f t="shared" si="7"/>
        <v>-37.84530386740331</v>
      </c>
    </row>
    <row r="509" spans="1:4" ht="14.25">
      <c r="A509" s="7" t="s">
        <v>361</v>
      </c>
      <c r="B509" s="7"/>
      <c r="C509" s="11"/>
      <c r="D509" s="25" t="e">
        <f t="shared" si="7"/>
        <v>#DIV/0!</v>
      </c>
    </row>
    <row r="510" spans="1:4" ht="14.25">
      <c r="A510" s="7" t="s">
        <v>363</v>
      </c>
      <c r="B510" s="7"/>
      <c r="C510" s="11"/>
      <c r="D510" s="25" t="e">
        <f t="shared" si="7"/>
        <v>#DIV/0!</v>
      </c>
    </row>
    <row r="511" spans="1:4" ht="14.25">
      <c r="A511" s="7" t="s">
        <v>365</v>
      </c>
      <c r="B511" s="7">
        <f>SUM(B512:B521)</f>
        <v>472</v>
      </c>
      <c r="C511" s="7">
        <f>SUM(C512:C521)</f>
        <v>1533</v>
      </c>
      <c r="D511" s="25">
        <f t="shared" si="7"/>
        <v>224.78813559322032</v>
      </c>
    </row>
    <row r="512" spans="1:4" ht="14.25">
      <c r="A512" s="7" t="s">
        <v>8</v>
      </c>
      <c r="B512" s="7">
        <v>127</v>
      </c>
      <c r="C512" s="11">
        <v>121</v>
      </c>
      <c r="D512" s="25">
        <f t="shared" si="7"/>
        <v>-4.7244094488189</v>
      </c>
    </row>
    <row r="513" spans="1:4" ht="14.25">
      <c r="A513" s="7" t="s">
        <v>10</v>
      </c>
      <c r="B513" s="7"/>
      <c r="C513" s="7"/>
      <c r="D513" s="25" t="e">
        <f t="shared" si="7"/>
        <v>#DIV/0!</v>
      </c>
    </row>
    <row r="514" spans="1:4" ht="14.25">
      <c r="A514" s="7" t="s">
        <v>12</v>
      </c>
      <c r="B514" s="7"/>
      <c r="C514" s="7"/>
      <c r="D514" s="25" t="e">
        <f t="shared" si="7"/>
        <v>#DIV/0!</v>
      </c>
    </row>
    <row r="515" spans="1:4" ht="14.25">
      <c r="A515" s="7" t="s">
        <v>370</v>
      </c>
      <c r="B515" s="7"/>
      <c r="C515" s="7"/>
      <c r="D515" s="25" t="e">
        <f t="shared" si="7"/>
        <v>#DIV/0!</v>
      </c>
    </row>
    <row r="516" spans="1:4" ht="14.25">
      <c r="A516" s="7" t="s">
        <v>372</v>
      </c>
      <c r="B516" s="7">
        <v>35</v>
      </c>
      <c r="C516" s="11">
        <v>282</v>
      </c>
      <c r="D516" s="25">
        <f t="shared" si="7"/>
        <v>705.7142857142857</v>
      </c>
    </row>
    <row r="517" spans="1:4" ht="14.25">
      <c r="A517" s="7" t="s">
        <v>335</v>
      </c>
      <c r="B517" s="7"/>
      <c r="C517" s="11"/>
      <c r="D517" s="25" t="e">
        <f aca="true" t="shared" si="8" ref="D517:D580">(C517/B517-1)*100</f>
        <v>#DIV/0!</v>
      </c>
    </row>
    <row r="518" spans="1:4" ht="14.25">
      <c r="A518" s="7" t="s">
        <v>336</v>
      </c>
      <c r="B518" s="7">
        <v>284</v>
      </c>
      <c r="C518" s="11">
        <v>587</v>
      </c>
      <c r="D518" s="25">
        <f t="shared" si="8"/>
        <v>106.6901408450704</v>
      </c>
    </row>
    <row r="519" spans="1:4" ht="14.25">
      <c r="A519" s="7" t="s">
        <v>337</v>
      </c>
      <c r="B519" s="7">
        <v>10</v>
      </c>
      <c r="C519" s="11">
        <v>525</v>
      </c>
      <c r="D519" s="25">
        <f t="shared" si="8"/>
        <v>5150</v>
      </c>
    </row>
    <row r="520" spans="1:4" ht="14.25">
      <c r="A520" s="7" t="s">
        <v>339</v>
      </c>
      <c r="B520" s="7"/>
      <c r="C520" s="11"/>
      <c r="D520" s="25" t="e">
        <f t="shared" si="8"/>
        <v>#DIV/0!</v>
      </c>
    </row>
    <row r="521" spans="1:4" ht="14.25">
      <c r="A521" s="7" t="s">
        <v>341</v>
      </c>
      <c r="B521" s="7">
        <v>16</v>
      </c>
      <c r="C521" s="11">
        <v>18</v>
      </c>
      <c r="D521" s="25">
        <f t="shared" si="8"/>
        <v>12.5</v>
      </c>
    </row>
    <row r="522" spans="1:4" ht="14.25">
      <c r="A522" s="7" t="s">
        <v>343</v>
      </c>
      <c r="B522" s="7">
        <f>SUM(B523:B529)</f>
        <v>822</v>
      </c>
      <c r="C522" s="7">
        <f>SUM(C523:C529)</f>
        <v>883</v>
      </c>
      <c r="D522" s="25">
        <f t="shared" si="8"/>
        <v>7.420924574209242</v>
      </c>
    </row>
    <row r="523" spans="1:4" ht="14.25">
      <c r="A523" s="7" t="s">
        <v>8</v>
      </c>
      <c r="B523" s="7">
        <v>781</v>
      </c>
      <c r="C523" s="11">
        <v>844</v>
      </c>
      <c r="D523" s="25">
        <f t="shared" si="8"/>
        <v>8.066581306017916</v>
      </c>
    </row>
    <row r="524" spans="1:4" ht="14.25">
      <c r="A524" s="7" t="s">
        <v>10</v>
      </c>
      <c r="B524" s="7"/>
      <c r="C524" s="7"/>
      <c r="D524" s="25" t="e">
        <f t="shared" si="8"/>
        <v>#DIV/0!</v>
      </c>
    </row>
    <row r="525" spans="1:4" ht="14.25">
      <c r="A525" s="7" t="s">
        <v>12</v>
      </c>
      <c r="B525" s="7"/>
      <c r="C525" s="7"/>
      <c r="D525" s="25" t="e">
        <f t="shared" si="8"/>
        <v>#DIV/0!</v>
      </c>
    </row>
    <row r="526" spans="1:4" ht="14.25">
      <c r="A526" s="7" t="s">
        <v>348</v>
      </c>
      <c r="B526" s="7"/>
      <c r="C526" s="7"/>
      <c r="D526" s="25" t="e">
        <f t="shared" si="8"/>
        <v>#DIV/0!</v>
      </c>
    </row>
    <row r="527" spans="1:4" ht="14.25">
      <c r="A527" s="7" t="s">
        <v>350</v>
      </c>
      <c r="B527" s="7"/>
      <c r="C527" s="7"/>
      <c r="D527" s="25" t="e">
        <f t="shared" si="8"/>
        <v>#DIV/0!</v>
      </c>
    </row>
    <row r="528" spans="1:4" ht="14.25">
      <c r="A528" s="7" t="s">
        <v>352</v>
      </c>
      <c r="B528" s="7"/>
      <c r="C528" s="7"/>
      <c r="D528" s="25" t="e">
        <f t="shared" si="8"/>
        <v>#DIV/0!</v>
      </c>
    </row>
    <row r="529" spans="1:4" ht="14.25">
      <c r="A529" s="7" t="s">
        <v>354</v>
      </c>
      <c r="B529" s="7">
        <v>41</v>
      </c>
      <c r="C529" s="7">
        <v>39</v>
      </c>
      <c r="D529" s="25">
        <f t="shared" si="8"/>
        <v>-4.878048780487809</v>
      </c>
    </row>
    <row r="530" spans="1:4" ht="14.25">
      <c r="A530" s="7" t="s">
        <v>356</v>
      </c>
      <c r="B530" s="7">
        <f>SUM(B531:B538)</f>
        <v>88</v>
      </c>
      <c r="C530" s="7">
        <f>SUM(C531:C538)</f>
        <v>88</v>
      </c>
      <c r="D530" s="25">
        <f t="shared" si="8"/>
        <v>0</v>
      </c>
    </row>
    <row r="531" spans="1:4" ht="14.25">
      <c r="A531" s="7" t="s">
        <v>8</v>
      </c>
      <c r="B531" s="7"/>
      <c r="C531" s="7"/>
      <c r="D531" s="25" t="e">
        <f t="shared" si="8"/>
        <v>#DIV/0!</v>
      </c>
    </row>
    <row r="532" spans="1:4" ht="14.25">
      <c r="A532" s="7" t="s">
        <v>10</v>
      </c>
      <c r="B532" s="7"/>
      <c r="C532" s="7"/>
      <c r="D532" s="25" t="e">
        <f t="shared" si="8"/>
        <v>#DIV/0!</v>
      </c>
    </row>
    <row r="533" spans="1:4" ht="14.25">
      <c r="A533" s="7" t="s">
        <v>12</v>
      </c>
      <c r="B533" s="7"/>
      <c r="C533" s="7"/>
      <c r="D533" s="25" t="e">
        <f t="shared" si="8"/>
        <v>#DIV/0!</v>
      </c>
    </row>
    <row r="534" spans="1:4" ht="14.25">
      <c r="A534" s="7" t="s">
        <v>358</v>
      </c>
      <c r="B534" s="7">
        <v>40</v>
      </c>
      <c r="C534" s="7">
        <v>40</v>
      </c>
      <c r="D534" s="25">
        <f t="shared" si="8"/>
        <v>0</v>
      </c>
    </row>
    <row r="535" spans="1:4" ht="14.25">
      <c r="A535" s="7" t="s">
        <v>360</v>
      </c>
      <c r="B535" s="7">
        <v>48</v>
      </c>
      <c r="C535" s="7">
        <v>48</v>
      </c>
      <c r="D535" s="25">
        <f t="shared" si="8"/>
        <v>0</v>
      </c>
    </row>
    <row r="536" spans="1:4" ht="14.25">
      <c r="A536" s="7" t="s">
        <v>362</v>
      </c>
      <c r="B536" s="7"/>
      <c r="C536" s="7"/>
      <c r="D536" s="25" t="e">
        <f t="shared" si="8"/>
        <v>#DIV/0!</v>
      </c>
    </row>
    <row r="537" spans="1:4" ht="14.25">
      <c r="A537" s="7" t="s">
        <v>364</v>
      </c>
      <c r="B537" s="7"/>
      <c r="C537" s="7"/>
      <c r="D537" s="25" t="e">
        <f t="shared" si="8"/>
        <v>#DIV/0!</v>
      </c>
    </row>
    <row r="538" spans="1:4" ht="14.25">
      <c r="A538" s="7" t="s">
        <v>366</v>
      </c>
      <c r="B538" s="7"/>
      <c r="C538" s="7"/>
      <c r="D538" s="25" t="e">
        <f t="shared" si="8"/>
        <v>#DIV/0!</v>
      </c>
    </row>
    <row r="539" spans="1:4" ht="14.25">
      <c r="A539" s="7" t="s">
        <v>367</v>
      </c>
      <c r="B539" s="7">
        <f>SUM(B540:B542)</f>
        <v>0</v>
      </c>
      <c r="C539" s="7">
        <f>SUM(C540:C542)</f>
        <v>0</v>
      </c>
      <c r="D539" s="25" t="e">
        <f t="shared" si="8"/>
        <v>#DIV/0!</v>
      </c>
    </row>
    <row r="540" spans="1:4" ht="14.25">
      <c r="A540" s="7" t="s">
        <v>368</v>
      </c>
      <c r="B540" s="7"/>
      <c r="C540" s="7"/>
      <c r="D540" s="25" t="e">
        <f t="shared" si="8"/>
        <v>#DIV/0!</v>
      </c>
    </row>
    <row r="541" spans="1:4" ht="14.25">
      <c r="A541" s="7" t="s">
        <v>1281</v>
      </c>
      <c r="B541" s="7"/>
      <c r="C541" s="7"/>
      <c r="D541" s="25" t="e">
        <f t="shared" si="8"/>
        <v>#DIV/0!</v>
      </c>
    </row>
    <row r="542" spans="1:4" ht="14.25">
      <c r="A542" s="7" t="s">
        <v>371</v>
      </c>
      <c r="B542" s="7"/>
      <c r="C542" s="7"/>
      <c r="D542" s="25" t="e">
        <f t="shared" si="8"/>
        <v>#DIV/0!</v>
      </c>
    </row>
    <row r="543" spans="1:4" ht="14.25">
      <c r="A543" s="7" t="s">
        <v>373</v>
      </c>
      <c r="B543" s="7">
        <f>B544+B558+B569+B577+B583+B587+B601+B609+B615+B622+B630+B635+B640+B643+B646+B649+B652+B655</f>
        <v>57906</v>
      </c>
      <c r="C543" s="30">
        <f>C544+C558+C569+C577+C583+C587+C601+C609+C615+C622+C630+C635+C640+C643+C646+C649+C652+C655</f>
        <v>63164.8</v>
      </c>
      <c r="D543" s="25">
        <f t="shared" si="8"/>
        <v>9.08161503125755</v>
      </c>
    </row>
    <row r="544" spans="1:4" ht="14.25">
      <c r="A544" s="7" t="s">
        <v>374</v>
      </c>
      <c r="B544" s="7">
        <f>SUM(B545:B557)</f>
        <v>3674</v>
      </c>
      <c r="C544" s="30">
        <f>SUM(C545:C557)</f>
        <v>4224.6</v>
      </c>
      <c r="D544" s="25">
        <f t="shared" si="8"/>
        <v>14.986390854654342</v>
      </c>
    </row>
    <row r="545" spans="1:4" ht="14.25">
      <c r="A545" s="7" t="s">
        <v>8</v>
      </c>
      <c r="B545" s="7">
        <v>817</v>
      </c>
      <c r="C545" s="7">
        <v>883</v>
      </c>
      <c r="D545" s="25">
        <f t="shared" si="8"/>
        <v>8.078335373317014</v>
      </c>
    </row>
    <row r="546" spans="1:4" ht="14.25">
      <c r="A546" s="7" t="s">
        <v>10</v>
      </c>
      <c r="B546" s="7">
        <v>33</v>
      </c>
      <c r="C546" s="7">
        <v>33</v>
      </c>
      <c r="D546" s="25">
        <f t="shared" si="8"/>
        <v>0</v>
      </c>
    </row>
    <row r="547" spans="1:4" ht="14.25">
      <c r="A547" s="7" t="s">
        <v>12</v>
      </c>
      <c r="B547" s="7"/>
      <c r="C547" s="7"/>
      <c r="D547" s="25" t="e">
        <f t="shared" si="8"/>
        <v>#DIV/0!</v>
      </c>
    </row>
    <row r="548" spans="1:4" ht="14.25">
      <c r="A548" s="7" t="s">
        <v>379</v>
      </c>
      <c r="B548" s="7">
        <v>426</v>
      </c>
      <c r="C548" s="7">
        <v>457</v>
      </c>
      <c r="D548" s="25">
        <f t="shared" si="8"/>
        <v>7.276995305164324</v>
      </c>
    </row>
    <row r="549" spans="1:4" ht="14.25">
      <c r="A549" s="7" t="s">
        <v>381</v>
      </c>
      <c r="B549" s="7">
        <v>11</v>
      </c>
      <c r="C549" s="7">
        <v>11</v>
      </c>
      <c r="D549" s="25">
        <f t="shared" si="8"/>
        <v>0</v>
      </c>
    </row>
    <row r="550" spans="1:4" ht="14.25">
      <c r="A550" s="7" t="s">
        <v>383</v>
      </c>
      <c r="B550" s="7">
        <v>17</v>
      </c>
      <c r="C550" s="7">
        <v>12</v>
      </c>
      <c r="D550" s="25">
        <f t="shared" si="8"/>
        <v>-29.411764705882348</v>
      </c>
    </row>
    <row r="551" spans="1:4" ht="14.25">
      <c r="A551" s="7" t="s">
        <v>385</v>
      </c>
      <c r="B551" s="7">
        <v>60</v>
      </c>
      <c r="C551" s="7">
        <v>65</v>
      </c>
      <c r="D551" s="25">
        <f t="shared" si="8"/>
        <v>8.333333333333325</v>
      </c>
    </row>
    <row r="552" spans="1:4" ht="14.25">
      <c r="A552" s="7" t="s">
        <v>48</v>
      </c>
      <c r="B552" s="7">
        <v>35</v>
      </c>
      <c r="C552" s="7">
        <v>84</v>
      </c>
      <c r="D552" s="25">
        <f t="shared" si="8"/>
        <v>140</v>
      </c>
    </row>
    <row r="553" spans="1:4" ht="14.25">
      <c r="A553" s="7" t="s">
        <v>388</v>
      </c>
      <c r="B553" s="7">
        <v>1764</v>
      </c>
      <c r="C553" s="7">
        <v>1912</v>
      </c>
      <c r="D553" s="25">
        <f t="shared" si="8"/>
        <v>8.390022675736963</v>
      </c>
    </row>
    <row r="554" spans="1:4" ht="14.25">
      <c r="A554" s="7" t="s">
        <v>390</v>
      </c>
      <c r="B554" s="7">
        <v>20</v>
      </c>
      <c r="C554" s="7">
        <v>120.6</v>
      </c>
      <c r="D554" s="25">
        <f t="shared" si="8"/>
        <v>502.99999999999994</v>
      </c>
    </row>
    <row r="555" spans="1:4" ht="14.25">
      <c r="A555" s="7" t="s">
        <v>392</v>
      </c>
      <c r="B555" s="7">
        <v>50</v>
      </c>
      <c r="C555" s="11">
        <v>70</v>
      </c>
      <c r="D555" s="25">
        <f t="shared" si="8"/>
        <v>39.99999999999999</v>
      </c>
    </row>
    <row r="556" spans="1:4" ht="14.25">
      <c r="A556" s="7" t="s">
        <v>394</v>
      </c>
      <c r="B556" s="7"/>
      <c r="C556" s="11"/>
      <c r="D556" s="25" t="e">
        <f t="shared" si="8"/>
        <v>#DIV/0!</v>
      </c>
    </row>
    <row r="557" spans="1:4" ht="14.25">
      <c r="A557" s="7" t="s">
        <v>396</v>
      </c>
      <c r="B557" s="7">
        <v>441</v>
      </c>
      <c r="C557" s="11">
        <v>577</v>
      </c>
      <c r="D557" s="25">
        <f t="shared" si="8"/>
        <v>30.8390022675737</v>
      </c>
    </row>
    <row r="558" spans="1:4" ht="14.25">
      <c r="A558" s="7" t="s">
        <v>398</v>
      </c>
      <c r="B558" s="7">
        <f>SUM(B559:B568)</f>
        <v>1207</v>
      </c>
      <c r="C558" s="7">
        <f>SUM(C559:C568)</f>
        <v>1495</v>
      </c>
      <c r="D558" s="25">
        <f t="shared" si="8"/>
        <v>23.860811930405966</v>
      </c>
    </row>
    <row r="559" spans="1:4" ht="14.25">
      <c r="A559" s="7" t="s">
        <v>8</v>
      </c>
      <c r="B559" s="7">
        <v>310</v>
      </c>
      <c r="C559" s="11">
        <v>310</v>
      </c>
      <c r="D559" s="25">
        <f t="shared" si="8"/>
        <v>0</v>
      </c>
    </row>
    <row r="560" spans="1:4" ht="14.25">
      <c r="A560" s="7" t="s">
        <v>10</v>
      </c>
      <c r="B560" s="7">
        <v>140</v>
      </c>
      <c r="C560" s="11">
        <v>115</v>
      </c>
      <c r="D560" s="25">
        <f t="shared" si="8"/>
        <v>-17.85714285714286</v>
      </c>
    </row>
    <row r="561" spans="1:4" ht="14.25">
      <c r="A561" s="7" t="s">
        <v>12</v>
      </c>
      <c r="B561" s="7"/>
      <c r="C561" s="11"/>
      <c r="D561" s="25" t="e">
        <f t="shared" si="8"/>
        <v>#DIV/0!</v>
      </c>
    </row>
    <row r="562" spans="1:4" ht="14.25">
      <c r="A562" s="7" t="s">
        <v>403</v>
      </c>
      <c r="B562" s="7">
        <v>175</v>
      </c>
      <c r="C562" s="11">
        <v>175</v>
      </c>
      <c r="D562" s="25">
        <f t="shared" si="8"/>
        <v>0</v>
      </c>
    </row>
    <row r="563" spans="1:4" ht="14.25">
      <c r="A563" s="7" t="s">
        <v>405</v>
      </c>
      <c r="B563" s="7">
        <v>24</v>
      </c>
      <c r="C563" s="11">
        <v>20</v>
      </c>
      <c r="D563" s="25">
        <f t="shared" si="8"/>
        <v>-16.666666666666664</v>
      </c>
    </row>
    <row r="564" spans="1:4" ht="14.25">
      <c r="A564" s="7" t="s">
        <v>407</v>
      </c>
      <c r="B564" s="7">
        <v>29</v>
      </c>
      <c r="C564" s="11">
        <v>31</v>
      </c>
      <c r="D564" s="25">
        <f t="shared" si="8"/>
        <v>6.896551724137923</v>
      </c>
    </row>
    <row r="565" spans="1:4" ht="14.25">
      <c r="A565" s="7" t="s">
        <v>409</v>
      </c>
      <c r="B565" s="7">
        <v>245</v>
      </c>
      <c r="C565" s="11">
        <v>247</v>
      </c>
      <c r="D565" s="25">
        <f t="shared" si="8"/>
        <v>0.8163265306122547</v>
      </c>
    </row>
    <row r="566" spans="1:4" ht="14.25">
      <c r="A566" s="7" t="s">
        <v>411</v>
      </c>
      <c r="B566" s="7"/>
      <c r="C566" s="11"/>
      <c r="D566" s="25" t="e">
        <f t="shared" si="8"/>
        <v>#DIV/0!</v>
      </c>
    </row>
    <row r="567" spans="1:4" ht="14.25">
      <c r="A567" s="7" t="s">
        <v>413</v>
      </c>
      <c r="B567" s="7">
        <v>175</v>
      </c>
      <c r="C567" s="11">
        <v>216</v>
      </c>
      <c r="D567" s="25">
        <f t="shared" si="8"/>
        <v>23.42857142857142</v>
      </c>
    </row>
    <row r="568" spans="1:4" ht="14.25">
      <c r="A568" s="7" t="s">
        <v>415</v>
      </c>
      <c r="B568" s="7">
        <v>109</v>
      </c>
      <c r="C568" s="11">
        <v>381</v>
      </c>
      <c r="D568" s="25">
        <f t="shared" si="8"/>
        <v>249.54128440366975</v>
      </c>
    </row>
    <row r="569" spans="1:4" ht="14.25">
      <c r="A569" s="7" t="s">
        <v>417</v>
      </c>
      <c r="B569" s="7">
        <f>SUM(B570:B576)</f>
        <v>5291</v>
      </c>
      <c r="C569" s="7">
        <f>SUM(C570:C576)</f>
        <v>5302</v>
      </c>
      <c r="D569" s="25">
        <f t="shared" si="8"/>
        <v>0.20790020790020236</v>
      </c>
    </row>
    <row r="570" spans="1:4" ht="14.25">
      <c r="A570" s="7" t="s">
        <v>419</v>
      </c>
      <c r="B570" s="7">
        <v>3824</v>
      </c>
      <c r="C570" s="11">
        <v>3824</v>
      </c>
      <c r="D570" s="25">
        <f t="shared" si="8"/>
        <v>0</v>
      </c>
    </row>
    <row r="571" spans="1:4" ht="14.25">
      <c r="A571" s="7" t="s">
        <v>375</v>
      </c>
      <c r="B571" s="7">
        <v>1304</v>
      </c>
      <c r="C571" s="11">
        <v>1253</v>
      </c>
      <c r="D571" s="25">
        <f t="shared" si="8"/>
        <v>-3.9110429447852813</v>
      </c>
    </row>
    <row r="572" spans="1:4" ht="14.25">
      <c r="A572" s="7" t="s">
        <v>376</v>
      </c>
      <c r="B572" s="7">
        <v>163</v>
      </c>
      <c r="C572" s="11">
        <v>225</v>
      </c>
      <c r="D572" s="25">
        <f t="shared" si="8"/>
        <v>38.036809815950924</v>
      </c>
    </row>
    <row r="573" spans="1:4" ht="14.25">
      <c r="A573" s="7" t="s">
        <v>377</v>
      </c>
      <c r="B573" s="7"/>
      <c r="C573" s="7"/>
      <c r="D573" s="25" t="e">
        <f t="shared" si="8"/>
        <v>#DIV/0!</v>
      </c>
    </row>
    <row r="574" spans="1:4" ht="14.25">
      <c r="A574" s="7" t="s">
        <v>378</v>
      </c>
      <c r="B574" s="7"/>
      <c r="C574" s="7"/>
      <c r="D574" s="25" t="e">
        <f t="shared" si="8"/>
        <v>#DIV/0!</v>
      </c>
    </row>
    <row r="575" spans="1:4" ht="14.25">
      <c r="A575" s="7" t="s">
        <v>1282</v>
      </c>
      <c r="B575" s="7"/>
      <c r="C575" s="7"/>
      <c r="D575" s="25" t="e">
        <f t="shared" si="8"/>
        <v>#DIV/0!</v>
      </c>
    </row>
    <row r="576" spans="1:4" ht="14.25">
      <c r="A576" s="7" t="s">
        <v>382</v>
      </c>
      <c r="B576" s="7"/>
      <c r="C576" s="7"/>
      <c r="D576" s="25" t="e">
        <f t="shared" si="8"/>
        <v>#DIV/0!</v>
      </c>
    </row>
    <row r="577" spans="1:4" ht="14.25">
      <c r="A577" s="7" t="s">
        <v>384</v>
      </c>
      <c r="B577" s="7">
        <f>SUM(B578:B582)</f>
        <v>25576</v>
      </c>
      <c r="C577" s="7">
        <f>SUM(C578:C582)</f>
        <v>30513</v>
      </c>
      <c r="D577" s="25">
        <f t="shared" si="8"/>
        <v>19.303253049734124</v>
      </c>
    </row>
    <row r="578" spans="1:4" ht="14.25">
      <c r="A578" s="7" t="s">
        <v>386</v>
      </c>
      <c r="B578" s="7">
        <v>12976</v>
      </c>
      <c r="C578" s="11">
        <v>15847</v>
      </c>
      <c r="D578" s="25">
        <f t="shared" si="8"/>
        <v>22.12546239210851</v>
      </c>
    </row>
    <row r="579" spans="1:4" ht="14.25">
      <c r="A579" s="7" t="s">
        <v>387</v>
      </c>
      <c r="B579" s="7">
        <v>12274</v>
      </c>
      <c r="C579" s="11">
        <v>14369</v>
      </c>
      <c r="D579" s="25">
        <f t="shared" si="8"/>
        <v>17.06860029330293</v>
      </c>
    </row>
    <row r="580" spans="1:4" ht="14.25">
      <c r="A580" s="7" t="s">
        <v>389</v>
      </c>
      <c r="B580" s="7">
        <v>326</v>
      </c>
      <c r="C580" s="11">
        <v>297</v>
      </c>
      <c r="D580" s="25">
        <f t="shared" si="8"/>
        <v>-8.895705521472397</v>
      </c>
    </row>
    <row r="581" spans="1:4" ht="14.25">
      <c r="A581" s="7" t="s">
        <v>391</v>
      </c>
      <c r="B581" s="7"/>
      <c r="C581" s="7"/>
      <c r="D581" s="25" t="e">
        <f aca="true" t="shared" si="9" ref="D581:D644">(C581/B581-1)*100</f>
        <v>#DIV/0!</v>
      </c>
    </row>
    <row r="582" spans="1:4" ht="14.25">
      <c r="A582" s="7" t="s">
        <v>393</v>
      </c>
      <c r="B582" s="7"/>
      <c r="C582" s="7"/>
      <c r="D582" s="25" t="e">
        <f t="shared" si="9"/>
        <v>#DIV/0!</v>
      </c>
    </row>
    <row r="583" spans="1:4" ht="14.25">
      <c r="A583" s="7" t="s">
        <v>395</v>
      </c>
      <c r="B583" s="7">
        <f>SUM(B584:B586)</f>
        <v>2825</v>
      </c>
      <c r="C583" s="7">
        <f>SUM(C584:C586)</f>
        <v>1265</v>
      </c>
      <c r="D583" s="25">
        <f t="shared" si="9"/>
        <v>-55.2212389380531</v>
      </c>
    </row>
    <row r="584" spans="1:4" ht="14.25">
      <c r="A584" s="7" t="s">
        <v>397</v>
      </c>
      <c r="B584" s="7">
        <v>2825</v>
      </c>
      <c r="C584" s="7">
        <v>1265</v>
      </c>
      <c r="D584" s="25">
        <f t="shared" si="9"/>
        <v>-55.2212389380531</v>
      </c>
    </row>
    <row r="585" spans="1:4" ht="14.25">
      <c r="A585" s="7" t="s">
        <v>399</v>
      </c>
      <c r="B585" s="7"/>
      <c r="C585" s="7"/>
      <c r="D585" s="25" t="e">
        <f t="shared" si="9"/>
        <v>#DIV/0!</v>
      </c>
    </row>
    <row r="586" spans="1:4" ht="14.25">
      <c r="A586" s="7" t="s">
        <v>400</v>
      </c>
      <c r="B586" s="7"/>
      <c r="C586" s="7"/>
      <c r="D586" s="25" t="e">
        <f t="shared" si="9"/>
        <v>#DIV/0!</v>
      </c>
    </row>
    <row r="587" spans="1:4" ht="14.25">
      <c r="A587" s="7" t="s">
        <v>401</v>
      </c>
      <c r="B587" s="7">
        <f>SUM(B588:B600)</f>
        <v>9999</v>
      </c>
      <c r="C587" s="7">
        <f>SUM(C588:C600)</f>
        <v>8592.2</v>
      </c>
      <c r="D587" s="25">
        <f t="shared" si="9"/>
        <v>-14.069406940694062</v>
      </c>
    </row>
    <row r="588" spans="1:4" ht="14.25">
      <c r="A588" s="7" t="s">
        <v>402</v>
      </c>
      <c r="B588" s="7"/>
      <c r="C588" s="7"/>
      <c r="D588" s="25" t="e">
        <f t="shared" si="9"/>
        <v>#DIV/0!</v>
      </c>
    </row>
    <row r="589" spans="1:4" ht="14.25">
      <c r="A589" s="7" t="s">
        <v>404</v>
      </c>
      <c r="B589" s="7"/>
      <c r="C589" s="7">
        <v>79.2</v>
      </c>
      <c r="D589" s="25" t="e">
        <f t="shared" si="9"/>
        <v>#DIV/0!</v>
      </c>
    </row>
    <row r="590" spans="1:4" ht="14.25">
      <c r="A590" s="7" t="s">
        <v>406</v>
      </c>
      <c r="B590" s="7"/>
      <c r="C590" s="7"/>
      <c r="D590" s="25" t="e">
        <f t="shared" si="9"/>
        <v>#DIV/0!</v>
      </c>
    </row>
    <row r="591" spans="1:4" ht="14.25">
      <c r="A591" s="7" t="s">
        <v>408</v>
      </c>
      <c r="B591" s="7"/>
      <c r="C591" s="7"/>
      <c r="D591" s="25" t="e">
        <f t="shared" si="9"/>
        <v>#DIV/0!</v>
      </c>
    </row>
    <row r="592" spans="1:4" ht="14.25">
      <c r="A592" s="7" t="s">
        <v>410</v>
      </c>
      <c r="B592" s="7"/>
      <c r="C592" s="7"/>
      <c r="D592" s="25" t="e">
        <f t="shared" si="9"/>
        <v>#DIV/0!</v>
      </c>
    </row>
    <row r="593" spans="1:4" ht="14.25">
      <c r="A593" s="7" t="s">
        <v>412</v>
      </c>
      <c r="B593" s="7">
        <v>3000</v>
      </c>
      <c r="C593" s="7">
        <v>1872</v>
      </c>
      <c r="D593" s="25">
        <f t="shared" si="9"/>
        <v>-37.6</v>
      </c>
    </row>
    <row r="594" spans="1:4" ht="14.25">
      <c r="A594" s="7" t="s">
        <v>414</v>
      </c>
      <c r="B594" s="7"/>
      <c r="C594" s="7"/>
      <c r="D594" s="25" t="e">
        <f t="shared" si="9"/>
        <v>#DIV/0!</v>
      </c>
    </row>
    <row r="595" spans="1:4" ht="14.25">
      <c r="A595" s="7" t="s">
        <v>416</v>
      </c>
      <c r="B595" s="7"/>
      <c r="C595" s="7"/>
      <c r="D595" s="25" t="e">
        <f t="shared" si="9"/>
        <v>#DIV/0!</v>
      </c>
    </row>
    <row r="596" spans="1:4" ht="14.25">
      <c r="A596" s="7" t="s">
        <v>418</v>
      </c>
      <c r="B596" s="7"/>
      <c r="C596" s="7"/>
      <c r="D596" s="25" t="e">
        <f t="shared" si="9"/>
        <v>#DIV/0!</v>
      </c>
    </row>
    <row r="597" spans="1:4" ht="14.25">
      <c r="A597" s="7" t="s">
        <v>420</v>
      </c>
      <c r="B597" s="7"/>
      <c r="C597" s="7"/>
      <c r="D597" s="25" t="e">
        <f t="shared" si="9"/>
        <v>#DIV/0!</v>
      </c>
    </row>
    <row r="598" spans="1:4" ht="14.25">
      <c r="A598" s="7" t="s">
        <v>421</v>
      </c>
      <c r="B598" s="7"/>
      <c r="C598" s="7"/>
      <c r="D598" s="25" t="e">
        <f t="shared" si="9"/>
        <v>#DIV/0!</v>
      </c>
    </row>
    <row r="599" spans="1:4" ht="14.25">
      <c r="A599" s="7" t="s">
        <v>1283</v>
      </c>
      <c r="B599" s="7"/>
      <c r="C599" s="7"/>
      <c r="D599" s="25" t="e">
        <f t="shared" si="9"/>
        <v>#DIV/0!</v>
      </c>
    </row>
    <row r="600" spans="1:4" ht="14.25">
      <c r="A600" s="7" t="s">
        <v>424</v>
      </c>
      <c r="B600" s="7">
        <v>6999</v>
      </c>
      <c r="C600" s="7">
        <v>6641</v>
      </c>
      <c r="D600" s="25">
        <f t="shared" si="9"/>
        <v>-5.115016430918706</v>
      </c>
    </row>
    <row r="601" spans="1:4" ht="14.25">
      <c r="A601" s="7" t="s">
        <v>426</v>
      </c>
      <c r="B601" s="7">
        <f>SUM(B602:B608)</f>
        <v>808</v>
      </c>
      <c r="C601" s="7">
        <f>SUM(C602:C608)</f>
        <v>1022</v>
      </c>
      <c r="D601" s="25">
        <f t="shared" si="9"/>
        <v>26.48514851485149</v>
      </c>
    </row>
    <row r="602" spans="1:4" ht="14.25">
      <c r="A602" s="7" t="s">
        <v>428</v>
      </c>
      <c r="B602" s="7">
        <v>800</v>
      </c>
      <c r="C602" s="7">
        <v>1000</v>
      </c>
      <c r="D602" s="25">
        <f t="shared" si="9"/>
        <v>25</v>
      </c>
    </row>
    <row r="603" spans="1:4" ht="14.25">
      <c r="A603" s="7" t="s">
        <v>430</v>
      </c>
      <c r="B603" s="7"/>
      <c r="C603" s="7"/>
      <c r="D603" s="25" t="e">
        <f t="shared" si="9"/>
        <v>#DIV/0!</v>
      </c>
    </row>
    <row r="604" spans="1:4" ht="14.25">
      <c r="A604" s="7" t="s">
        <v>432</v>
      </c>
      <c r="B604" s="7"/>
      <c r="C604" s="7"/>
      <c r="D604" s="25" t="e">
        <f t="shared" si="9"/>
        <v>#DIV/0!</v>
      </c>
    </row>
    <row r="605" spans="1:4" ht="14.25">
      <c r="A605" s="7" t="s">
        <v>434</v>
      </c>
      <c r="B605" s="7">
        <v>8</v>
      </c>
      <c r="C605" s="7">
        <v>22</v>
      </c>
      <c r="D605" s="25">
        <f t="shared" si="9"/>
        <v>175</v>
      </c>
    </row>
    <row r="606" spans="1:4" ht="14.25">
      <c r="A606" s="7" t="s">
        <v>436</v>
      </c>
      <c r="B606" s="7"/>
      <c r="C606" s="7"/>
      <c r="D606" s="25" t="e">
        <f t="shared" si="9"/>
        <v>#DIV/0!</v>
      </c>
    </row>
    <row r="607" spans="1:4" ht="14.25">
      <c r="A607" s="7" t="s">
        <v>438</v>
      </c>
      <c r="B607" s="7"/>
      <c r="C607" s="7"/>
      <c r="D607" s="25" t="e">
        <f t="shared" si="9"/>
        <v>#DIV/0!</v>
      </c>
    </row>
    <row r="608" spans="1:4" ht="14.25">
      <c r="A608" s="7" t="s">
        <v>440</v>
      </c>
      <c r="B608" s="7"/>
      <c r="C608" s="7"/>
      <c r="D608" s="25" t="e">
        <f t="shared" si="9"/>
        <v>#DIV/0!</v>
      </c>
    </row>
    <row r="609" spans="1:4" ht="14.25">
      <c r="A609" s="7" t="s">
        <v>442</v>
      </c>
      <c r="B609" s="7">
        <f>SUM(B610:B614)</f>
        <v>2101</v>
      </c>
      <c r="C609" s="7">
        <f>SUM(C610:C614)</f>
        <v>2035</v>
      </c>
      <c r="D609" s="25">
        <f t="shared" si="9"/>
        <v>-3.141361256544506</v>
      </c>
    </row>
    <row r="610" spans="1:4" ht="14.25">
      <c r="A610" s="7" t="s">
        <v>443</v>
      </c>
      <c r="B610" s="7">
        <v>127</v>
      </c>
      <c r="C610" s="11">
        <v>263</v>
      </c>
      <c r="D610" s="25">
        <f t="shared" si="9"/>
        <v>107.08661417322833</v>
      </c>
    </row>
    <row r="611" spans="1:4" ht="14.25">
      <c r="A611" s="7" t="s">
        <v>444</v>
      </c>
      <c r="B611" s="7">
        <v>1673</v>
      </c>
      <c r="C611" s="11">
        <v>1494</v>
      </c>
      <c r="D611" s="25">
        <f t="shared" si="9"/>
        <v>-10.699342498505683</v>
      </c>
    </row>
    <row r="612" spans="1:4" ht="14.25">
      <c r="A612" s="7" t="s">
        <v>445</v>
      </c>
      <c r="B612" s="7">
        <v>201</v>
      </c>
      <c r="C612" s="11">
        <v>188</v>
      </c>
      <c r="D612" s="25">
        <f t="shared" si="9"/>
        <v>-6.467661691542292</v>
      </c>
    </row>
    <row r="613" spans="1:4" ht="14.25">
      <c r="A613" s="7" t="s">
        <v>1284</v>
      </c>
      <c r="B613" s="7"/>
      <c r="C613" s="11"/>
      <c r="D613" s="25" t="e">
        <f t="shared" si="9"/>
        <v>#DIV/0!</v>
      </c>
    </row>
    <row r="614" spans="1:4" ht="14.25">
      <c r="A614" s="7" t="s">
        <v>449</v>
      </c>
      <c r="B614" s="7">
        <v>100</v>
      </c>
      <c r="C614" s="11">
        <v>90</v>
      </c>
      <c r="D614" s="25">
        <f t="shared" si="9"/>
        <v>-9.999999999999998</v>
      </c>
    </row>
    <row r="615" spans="1:4" ht="14.25">
      <c r="A615" s="7" t="s">
        <v>451</v>
      </c>
      <c r="B615" s="7">
        <f>SUM(B616:B621)</f>
        <v>1031</v>
      </c>
      <c r="C615" s="7">
        <f>SUM(C616:C621)</f>
        <v>1253</v>
      </c>
      <c r="D615" s="25">
        <f t="shared" si="9"/>
        <v>21.53249272550921</v>
      </c>
    </row>
    <row r="616" spans="1:4" ht="14.25">
      <c r="A616" s="7" t="s">
        <v>453</v>
      </c>
      <c r="B616" s="7">
        <v>181</v>
      </c>
      <c r="C616" s="11">
        <v>389</v>
      </c>
      <c r="D616" s="25">
        <f t="shared" si="9"/>
        <v>114.91712707182322</v>
      </c>
    </row>
    <row r="617" spans="1:4" ht="14.25">
      <c r="A617" s="7" t="s">
        <v>455</v>
      </c>
      <c r="B617" s="7">
        <v>10</v>
      </c>
      <c r="C617" s="11">
        <v>10</v>
      </c>
      <c r="D617" s="25">
        <f t="shared" si="9"/>
        <v>0</v>
      </c>
    </row>
    <row r="618" spans="1:4" ht="14.25">
      <c r="A618" s="7" t="s">
        <v>457</v>
      </c>
      <c r="B618" s="7"/>
      <c r="C618" s="11"/>
      <c r="D618" s="25" t="e">
        <f t="shared" si="9"/>
        <v>#DIV/0!</v>
      </c>
    </row>
    <row r="619" spans="1:4" ht="14.25">
      <c r="A619" s="7" t="s">
        <v>459</v>
      </c>
      <c r="B619" s="7">
        <v>785</v>
      </c>
      <c r="C619" s="11">
        <v>798</v>
      </c>
      <c r="D619" s="25">
        <f t="shared" si="9"/>
        <v>1.6560509554140124</v>
      </c>
    </row>
    <row r="620" spans="1:4" ht="14.25">
      <c r="A620" s="7" t="s">
        <v>461</v>
      </c>
      <c r="B620" s="7">
        <v>55</v>
      </c>
      <c r="C620" s="11">
        <v>56</v>
      </c>
      <c r="D620" s="25">
        <f t="shared" si="9"/>
        <v>1.8181818181818077</v>
      </c>
    </row>
    <row r="621" spans="1:4" ht="14.25">
      <c r="A621" s="7" t="s">
        <v>463</v>
      </c>
      <c r="B621" s="7"/>
      <c r="C621" s="11"/>
      <c r="D621" s="25" t="e">
        <f t="shared" si="9"/>
        <v>#DIV/0!</v>
      </c>
    </row>
    <row r="622" spans="1:4" ht="14.25">
      <c r="A622" s="7" t="s">
        <v>465</v>
      </c>
      <c r="B622" s="7">
        <f>SUM(B623:B629)</f>
        <v>313</v>
      </c>
      <c r="C622" s="7">
        <f>SUM(C623:C629)</f>
        <v>2802</v>
      </c>
      <c r="D622" s="25">
        <f t="shared" si="9"/>
        <v>795.2076677316294</v>
      </c>
    </row>
    <row r="623" spans="1:4" ht="14.25">
      <c r="A623" s="7" t="s">
        <v>8</v>
      </c>
      <c r="B623" s="7">
        <v>131</v>
      </c>
      <c r="C623" s="11">
        <v>131</v>
      </c>
      <c r="D623" s="25">
        <f t="shared" si="9"/>
        <v>0</v>
      </c>
    </row>
    <row r="624" spans="1:4" ht="14.25">
      <c r="A624" s="7" t="s">
        <v>10</v>
      </c>
      <c r="B624" s="7"/>
      <c r="C624" s="11"/>
      <c r="D624" s="25" t="e">
        <f t="shared" si="9"/>
        <v>#DIV/0!</v>
      </c>
    </row>
    <row r="625" spans="1:4" ht="14.25">
      <c r="A625" s="7" t="s">
        <v>12</v>
      </c>
      <c r="B625" s="7"/>
      <c r="C625" s="7"/>
      <c r="D625" s="25" t="e">
        <f t="shared" si="9"/>
        <v>#DIV/0!</v>
      </c>
    </row>
    <row r="626" spans="1:4" ht="14.25">
      <c r="A626" s="7" t="s">
        <v>423</v>
      </c>
      <c r="B626" s="7">
        <v>169</v>
      </c>
      <c r="C626" s="11">
        <v>631</v>
      </c>
      <c r="D626" s="25">
        <f t="shared" si="9"/>
        <v>273.37278106508876</v>
      </c>
    </row>
    <row r="627" spans="1:4" ht="14.25">
      <c r="A627" s="7" t="s">
        <v>425</v>
      </c>
      <c r="B627" s="7">
        <v>8</v>
      </c>
      <c r="C627" s="11">
        <v>495</v>
      </c>
      <c r="D627" s="25">
        <f t="shared" si="9"/>
        <v>6087.5</v>
      </c>
    </row>
    <row r="628" spans="1:4" ht="14.25">
      <c r="A628" s="7" t="s">
        <v>427</v>
      </c>
      <c r="B628" s="7"/>
      <c r="C628" s="11"/>
      <c r="D628" s="25" t="e">
        <f t="shared" si="9"/>
        <v>#DIV/0!</v>
      </c>
    </row>
    <row r="629" spans="1:4" ht="14.25">
      <c r="A629" s="7" t="s">
        <v>429</v>
      </c>
      <c r="B629" s="7">
        <v>5</v>
      </c>
      <c r="C629" s="11">
        <v>1545</v>
      </c>
      <c r="D629" s="25">
        <f t="shared" si="9"/>
        <v>30800</v>
      </c>
    </row>
    <row r="630" spans="1:4" ht="14.25">
      <c r="A630" s="7" t="s">
        <v>431</v>
      </c>
      <c r="B630" s="7">
        <f>SUM(B631:B634)</f>
        <v>50</v>
      </c>
      <c r="C630" s="7">
        <f>SUM(C631:C634)</f>
        <v>50</v>
      </c>
      <c r="D630" s="25">
        <f t="shared" si="9"/>
        <v>0</v>
      </c>
    </row>
    <row r="631" spans="1:4" ht="14.25">
      <c r="A631" s="7" t="s">
        <v>433</v>
      </c>
      <c r="B631" s="7"/>
      <c r="C631" s="7"/>
      <c r="D631" s="25" t="e">
        <f t="shared" si="9"/>
        <v>#DIV/0!</v>
      </c>
    </row>
    <row r="632" spans="1:4" ht="14.25">
      <c r="A632" s="7" t="s">
        <v>435</v>
      </c>
      <c r="B632" s="7">
        <v>50</v>
      </c>
      <c r="C632" s="7">
        <v>50</v>
      </c>
      <c r="D632" s="25">
        <f t="shared" si="9"/>
        <v>0</v>
      </c>
    </row>
    <row r="633" spans="1:4" ht="14.25">
      <c r="A633" s="7" t="s">
        <v>437</v>
      </c>
      <c r="B633" s="7"/>
      <c r="C633" s="7"/>
      <c r="D633" s="25" t="e">
        <f t="shared" si="9"/>
        <v>#DIV/0!</v>
      </c>
    </row>
    <row r="634" spans="1:4" ht="14.25">
      <c r="A634" s="7" t="s">
        <v>439</v>
      </c>
      <c r="B634" s="7"/>
      <c r="C634" s="7"/>
      <c r="D634" s="25" t="e">
        <f t="shared" si="9"/>
        <v>#DIV/0!</v>
      </c>
    </row>
    <row r="635" spans="1:4" ht="14.25">
      <c r="A635" s="7" t="s">
        <v>441</v>
      </c>
      <c r="B635" s="7">
        <f>SUM(B636:B639)</f>
        <v>28</v>
      </c>
      <c r="C635" s="7">
        <f>SUM(C636:C639)</f>
        <v>31</v>
      </c>
      <c r="D635" s="25">
        <f t="shared" si="9"/>
        <v>10.71428571428572</v>
      </c>
    </row>
    <row r="636" spans="1:4" ht="14.25">
      <c r="A636" s="7" t="s">
        <v>8</v>
      </c>
      <c r="B636" s="7">
        <v>28</v>
      </c>
      <c r="C636" s="7">
        <v>31</v>
      </c>
      <c r="D636" s="25">
        <f t="shared" si="9"/>
        <v>10.71428571428572</v>
      </c>
    </row>
    <row r="637" spans="1:4" ht="14.25">
      <c r="A637" s="7" t="s">
        <v>10</v>
      </c>
      <c r="B637" s="7"/>
      <c r="C637" s="7"/>
      <c r="D637" s="25" t="e">
        <f t="shared" si="9"/>
        <v>#DIV/0!</v>
      </c>
    </row>
    <row r="638" spans="1:4" ht="14.25">
      <c r="A638" s="7" t="s">
        <v>12</v>
      </c>
      <c r="B638" s="7"/>
      <c r="C638" s="7"/>
      <c r="D638" s="25" t="e">
        <f t="shared" si="9"/>
        <v>#DIV/0!</v>
      </c>
    </row>
    <row r="639" spans="1:4" ht="14.25">
      <c r="A639" s="7" t="s">
        <v>446</v>
      </c>
      <c r="B639" s="7"/>
      <c r="C639" s="7"/>
      <c r="D639" s="25" t="e">
        <f t="shared" si="9"/>
        <v>#DIV/0!</v>
      </c>
    </row>
    <row r="640" spans="1:4" ht="14.25">
      <c r="A640" s="7" t="s">
        <v>1285</v>
      </c>
      <c r="B640" s="7">
        <f>SUM(B641:B642)</f>
        <v>700</v>
      </c>
      <c r="C640" s="7">
        <f>SUM(C641:C642)</f>
        <v>700</v>
      </c>
      <c r="D640" s="25">
        <f t="shared" si="9"/>
        <v>0</v>
      </c>
    </row>
    <row r="641" spans="1:4" ht="14.25">
      <c r="A641" s="7" t="s">
        <v>1286</v>
      </c>
      <c r="B641" s="7">
        <v>700</v>
      </c>
      <c r="C641" s="11">
        <v>700</v>
      </c>
      <c r="D641" s="25">
        <f t="shared" si="9"/>
        <v>0</v>
      </c>
    </row>
    <row r="642" spans="1:4" ht="14.25">
      <c r="A642" s="7" t="s">
        <v>452</v>
      </c>
      <c r="B642" s="7"/>
      <c r="C642" s="7"/>
      <c r="D642" s="25" t="e">
        <f t="shared" si="9"/>
        <v>#DIV/0!</v>
      </c>
    </row>
    <row r="643" spans="1:4" ht="14.25">
      <c r="A643" s="7" t="s">
        <v>1287</v>
      </c>
      <c r="B643" s="7">
        <f>SUM(B644:B645)</f>
        <v>587</v>
      </c>
      <c r="C643" s="7">
        <f>SUM(C644:C645)</f>
        <v>347</v>
      </c>
      <c r="D643" s="25">
        <f t="shared" si="9"/>
        <v>-40.88586030664395</v>
      </c>
    </row>
    <row r="644" spans="1:4" ht="14.25">
      <c r="A644" s="7" t="s">
        <v>1288</v>
      </c>
      <c r="B644" s="7">
        <v>200</v>
      </c>
      <c r="C644" s="7"/>
      <c r="D644" s="25">
        <f t="shared" si="9"/>
        <v>-100</v>
      </c>
    </row>
    <row r="645" spans="1:4" ht="14.25">
      <c r="A645" s="7" t="s">
        <v>1289</v>
      </c>
      <c r="B645" s="7">
        <v>387</v>
      </c>
      <c r="C645" s="11">
        <v>347</v>
      </c>
      <c r="D645" s="25">
        <f aca="true" t="shared" si="10" ref="D645:D708">(C645/B645-1)*100</f>
        <v>-10.335917312661502</v>
      </c>
    </row>
    <row r="646" spans="1:4" ht="14.25">
      <c r="A646" s="7" t="s">
        <v>1290</v>
      </c>
      <c r="B646" s="7">
        <f>SUM(B647:B648)</f>
        <v>0</v>
      </c>
      <c r="C646" s="7">
        <f>SUM(C647:C648)</f>
        <v>0</v>
      </c>
      <c r="D646" s="25" t="e">
        <f t="shared" si="10"/>
        <v>#DIV/0!</v>
      </c>
    </row>
    <row r="647" spans="1:4" ht="14.25">
      <c r="A647" s="7" t="s">
        <v>1291</v>
      </c>
      <c r="B647" s="7"/>
      <c r="C647" s="7"/>
      <c r="D647" s="25" t="e">
        <f t="shared" si="10"/>
        <v>#DIV/0!</v>
      </c>
    </row>
    <row r="648" spans="1:4" ht="14.25">
      <c r="A648" s="7" t="s">
        <v>1292</v>
      </c>
      <c r="B648" s="7"/>
      <c r="C648" s="7"/>
      <c r="D648" s="25" t="e">
        <f t="shared" si="10"/>
        <v>#DIV/0!</v>
      </c>
    </row>
    <row r="649" spans="1:4" ht="14.25">
      <c r="A649" s="7" t="s">
        <v>466</v>
      </c>
      <c r="B649" s="7">
        <f>SUM(B650:B651)</f>
        <v>300</v>
      </c>
      <c r="C649" s="7">
        <f>SUM(C650:C651)</f>
        <v>50</v>
      </c>
      <c r="D649" s="25">
        <f t="shared" si="10"/>
        <v>-83.33333333333334</v>
      </c>
    </row>
    <row r="650" spans="1:4" ht="14.25">
      <c r="A650" s="7" t="s">
        <v>467</v>
      </c>
      <c r="B650" s="7">
        <v>300</v>
      </c>
      <c r="C650" s="7">
        <v>50</v>
      </c>
      <c r="D650" s="25">
        <f t="shared" si="10"/>
        <v>-83.33333333333334</v>
      </c>
    </row>
    <row r="651" spans="1:4" ht="14.25">
      <c r="A651" s="7" t="s">
        <v>468</v>
      </c>
      <c r="B651" s="7"/>
      <c r="C651" s="7"/>
      <c r="D651" s="25" t="e">
        <f t="shared" si="10"/>
        <v>#DIV/0!</v>
      </c>
    </row>
    <row r="652" spans="1:4" ht="14.25">
      <c r="A652" s="7" t="s">
        <v>1293</v>
      </c>
      <c r="B652" s="7">
        <f>SUM(B653:B654)</f>
        <v>0</v>
      </c>
      <c r="C652" s="7">
        <f>SUM(C653:C654)</f>
        <v>0</v>
      </c>
      <c r="D652" s="25" t="e">
        <f t="shared" si="10"/>
        <v>#DIV/0!</v>
      </c>
    </row>
    <row r="653" spans="1:4" ht="14.25">
      <c r="A653" s="7" t="s">
        <v>1294</v>
      </c>
      <c r="B653" s="7"/>
      <c r="C653" s="7"/>
      <c r="D653" s="25" t="e">
        <f t="shared" si="10"/>
        <v>#DIV/0!</v>
      </c>
    </row>
    <row r="654" spans="1:4" ht="14.25">
      <c r="A654" s="7" t="s">
        <v>1295</v>
      </c>
      <c r="B654" s="7"/>
      <c r="C654" s="7"/>
      <c r="D654" s="25" t="e">
        <f t="shared" si="10"/>
        <v>#DIV/0!</v>
      </c>
    </row>
    <row r="655" spans="1:4" ht="14.25">
      <c r="A655" s="7" t="s">
        <v>475</v>
      </c>
      <c r="B655" s="7">
        <f>SUM(B656)</f>
        <v>3416</v>
      </c>
      <c r="C655" s="7">
        <f>SUM(C656)</f>
        <v>3483</v>
      </c>
      <c r="D655" s="25">
        <f t="shared" si="10"/>
        <v>1.9613583138173407</v>
      </c>
    </row>
    <row r="656" spans="1:4" ht="14.25">
      <c r="A656" s="7" t="s">
        <v>1296</v>
      </c>
      <c r="B656" s="7">
        <v>3416</v>
      </c>
      <c r="C656" s="7">
        <v>3483</v>
      </c>
      <c r="D656" s="25">
        <f t="shared" si="10"/>
        <v>1.9613583138173407</v>
      </c>
    </row>
    <row r="657" spans="1:4" ht="14.25">
      <c r="A657" s="7" t="s">
        <v>1297</v>
      </c>
      <c r="B657" s="7">
        <f>B658+B663+B676+B680+B692+B702+B705+B709+B719</f>
        <v>20707</v>
      </c>
      <c r="C657" s="7">
        <f>C658+C663+C676+C680+C692+C702+C705+C709+C719</f>
        <v>21779</v>
      </c>
      <c r="D657" s="25">
        <f t="shared" si="10"/>
        <v>5.1769932872941515</v>
      </c>
    </row>
    <row r="658" spans="1:4" ht="14.25">
      <c r="A658" s="7" t="s">
        <v>1298</v>
      </c>
      <c r="B658" s="7">
        <f>SUM(B659:B662)</f>
        <v>388</v>
      </c>
      <c r="C658" s="7">
        <f>SUM(C659:C662)</f>
        <v>463</v>
      </c>
      <c r="D658" s="25">
        <f t="shared" si="10"/>
        <v>19.329896907216494</v>
      </c>
    </row>
    <row r="659" spans="1:4" ht="14.25">
      <c r="A659" s="7" t="s">
        <v>8</v>
      </c>
      <c r="B659" s="7">
        <v>241</v>
      </c>
      <c r="C659" s="7">
        <v>261</v>
      </c>
      <c r="D659" s="25">
        <f t="shared" si="10"/>
        <v>8.298755186721984</v>
      </c>
    </row>
    <row r="660" spans="1:4" ht="14.25">
      <c r="A660" s="7" t="s">
        <v>10</v>
      </c>
      <c r="B660" s="7">
        <v>147</v>
      </c>
      <c r="C660" s="7">
        <v>179</v>
      </c>
      <c r="D660" s="25">
        <f t="shared" si="10"/>
        <v>21.7687074829932</v>
      </c>
    </row>
    <row r="661" spans="1:4" ht="14.25">
      <c r="A661" s="7" t="s">
        <v>12</v>
      </c>
      <c r="B661" s="7"/>
      <c r="C661" s="7"/>
      <c r="D661" s="25" t="e">
        <f t="shared" si="10"/>
        <v>#DIV/0!</v>
      </c>
    </row>
    <row r="662" spans="1:4" ht="14.25">
      <c r="A662" s="7" t="s">
        <v>1299</v>
      </c>
      <c r="B662" s="7"/>
      <c r="C662" s="7">
        <v>23</v>
      </c>
      <c r="D662" s="25" t="e">
        <f t="shared" si="10"/>
        <v>#DIV/0!</v>
      </c>
    </row>
    <row r="663" spans="1:4" ht="14.25">
      <c r="A663" s="7" t="s">
        <v>488</v>
      </c>
      <c r="B663" s="7">
        <f>SUM(B664:B675)</f>
        <v>2868</v>
      </c>
      <c r="C663" s="7">
        <f>SUM(C664:C675)</f>
        <v>2922</v>
      </c>
      <c r="D663" s="25">
        <f t="shared" si="10"/>
        <v>1.882845188284521</v>
      </c>
    </row>
    <row r="664" spans="1:4" ht="14.25">
      <c r="A664" s="7" t="s">
        <v>490</v>
      </c>
      <c r="B664" s="7">
        <v>2100</v>
      </c>
      <c r="C664" s="11">
        <v>2290</v>
      </c>
      <c r="D664" s="25">
        <f t="shared" si="10"/>
        <v>9.047619047619037</v>
      </c>
    </row>
    <row r="665" spans="1:4" ht="14.25">
      <c r="A665" s="7" t="s">
        <v>492</v>
      </c>
      <c r="B665" s="7">
        <v>326</v>
      </c>
      <c r="C665" s="11">
        <v>311</v>
      </c>
      <c r="D665" s="25">
        <f t="shared" si="10"/>
        <v>-4.601226993865026</v>
      </c>
    </row>
    <row r="666" spans="1:4" ht="14.25">
      <c r="A666" s="7" t="s">
        <v>494</v>
      </c>
      <c r="B666" s="7"/>
      <c r="C666" s="11"/>
      <c r="D666" s="25" t="e">
        <f t="shared" si="10"/>
        <v>#DIV/0!</v>
      </c>
    </row>
    <row r="667" spans="1:4" ht="14.25">
      <c r="A667" s="7" t="s">
        <v>496</v>
      </c>
      <c r="B667" s="7"/>
      <c r="C667" s="11"/>
      <c r="D667" s="25" t="e">
        <f t="shared" si="10"/>
        <v>#DIV/0!</v>
      </c>
    </row>
    <row r="668" spans="1:4" ht="14.25">
      <c r="A668" s="7" t="s">
        <v>498</v>
      </c>
      <c r="B668" s="7"/>
      <c r="C668" s="11"/>
      <c r="D668" s="25" t="e">
        <f t="shared" si="10"/>
        <v>#DIV/0!</v>
      </c>
    </row>
    <row r="669" spans="1:4" ht="14.25">
      <c r="A669" s="7" t="s">
        <v>500</v>
      </c>
      <c r="B669" s="7"/>
      <c r="C669" s="11"/>
      <c r="D669" s="25" t="e">
        <f t="shared" si="10"/>
        <v>#DIV/0!</v>
      </c>
    </row>
    <row r="670" spans="1:4" ht="14.25">
      <c r="A670" s="7" t="s">
        <v>502</v>
      </c>
      <c r="B670" s="7"/>
      <c r="C670" s="11"/>
      <c r="D670" s="25" t="e">
        <f t="shared" si="10"/>
        <v>#DIV/0!</v>
      </c>
    </row>
    <row r="671" spans="1:4" ht="14.25">
      <c r="A671" s="7" t="s">
        <v>504</v>
      </c>
      <c r="B671" s="7">
        <v>154</v>
      </c>
      <c r="C671" s="11">
        <v>51</v>
      </c>
      <c r="D671" s="25">
        <f t="shared" si="10"/>
        <v>-66.88311688311688</v>
      </c>
    </row>
    <row r="672" spans="1:4" ht="14.25">
      <c r="A672" s="7" t="s">
        <v>506</v>
      </c>
      <c r="B672" s="7"/>
      <c r="C672" s="11"/>
      <c r="D672" s="25" t="e">
        <f t="shared" si="10"/>
        <v>#DIV/0!</v>
      </c>
    </row>
    <row r="673" spans="1:4" ht="14.25">
      <c r="A673" s="7" t="s">
        <v>508</v>
      </c>
      <c r="B673" s="7"/>
      <c r="C673" s="11"/>
      <c r="D673" s="25" t="e">
        <f t="shared" si="10"/>
        <v>#DIV/0!</v>
      </c>
    </row>
    <row r="674" spans="1:4" ht="14.25">
      <c r="A674" s="7" t="s">
        <v>510</v>
      </c>
      <c r="B674" s="7"/>
      <c r="C674" s="11"/>
      <c r="D674" s="25" t="e">
        <f t="shared" si="10"/>
        <v>#DIV/0!</v>
      </c>
    </row>
    <row r="675" spans="1:4" ht="14.25">
      <c r="A675" s="7" t="s">
        <v>512</v>
      </c>
      <c r="B675" s="7">
        <v>288</v>
      </c>
      <c r="C675" s="11">
        <v>270</v>
      </c>
      <c r="D675" s="25">
        <f t="shared" si="10"/>
        <v>-6.25</v>
      </c>
    </row>
    <row r="676" spans="1:4" ht="14.25">
      <c r="A676" s="7" t="s">
        <v>514</v>
      </c>
      <c r="B676" s="7">
        <f>SUM(B677:B679)</f>
        <v>0</v>
      </c>
      <c r="C676" s="7">
        <f>SUM(C677:C679)</f>
        <v>0</v>
      </c>
      <c r="D676" s="25" t="e">
        <f t="shared" si="10"/>
        <v>#DIV/0!</v>
      </c>
    </row>
    <row r="677" spans="1:4" ht="14.25">
      <c r="A677" s="7" t="s">
        <v>516</v>
      </c>
      <c r="B677" s="7"/>
      <c r="C677" s="7"/>
      <c r="D677" s="25" t="e">
        <f t="shared" si="10"/>
        <v>#DIV/0!</v>
      </c>
    </row>
    <row r="678" spans="1:4" ht="14.25">
      <c r="A678" s="7" t="s">
        <v>518</v>
      </c>
      <c r="B678" s="7"/>
      <c r="C678" s="7"/>
      <c r="D678" s="25" t="e">
        <f t="shared" si="10"/>
        <v>#DIV/0!</v>
      </c>
    </row>
    <row r="679" spans="1:4" ht="14.25">
      <c r="A679" s="7" t="s">
        <v>470</v>
      </c>
      <c r="B679" s="7"/>
      <c r="C679" s="7"/>
      <c r="D679" s="25" t="e">
        <f t="shared" si="10"/>
        <v>#DIV/0!</v>
      </c>
    </row>
    <row r="680" spans="1:4" ht="14.25">
      <c r="A680" s="7" t="s">
        <v>472</v>
      </c>
      <c r="B680" s="7">
        <f>SUM(B681:B691)</f>
        <v>2875</v>
      </c>
      <c r="C680" s="7">
        <f>SUM(C681:C691)</f>
        <v>4774</v>
      </c>
      <c r="D680" s="25">
        <f t="shared" si="10"/>
        <v>66.05217391304348</v>
      </c>
    </row>
    <row r="681" spans="1:4" ht="14.25">
      <c r="A681" s="7" t="s">
        <v>474</v>
      </c>
      <c r="B681" s="7">
        <v>1747</v>
      </c>
      <c r="C681" s="11">
        <v>1881</v>
      </c>
      <c r="D681" s="25">
        <f t="shared" si="10"/>
        <v>7.670291929021178</v>
      </c>
    </row>
    <row r="682" spans="1:4" ht="14.25">
      <c r="A682" s="7" t="s">
        <v>476</v>
      </c>
      <c r="B682" s="7">
        <v>268</v>
      </c>
      <c r="C682" s="11">
        <v>262</v>
      </c>
      <c r="D682" s="25">
        <f t="shared" si="10"/>
        <v>-2.238805970149249</v>
      </c>
    </row>
    <row r="683" spans="1:4" ht="14.25">
      <c r="A683" s="7" t="s">
        <v>478</v>
      </c>
      <c r="B683" s="7">
        <v>311</v>
      </c>
      <c r="C683" s="11">
        <v>332</v>
      </c>
      <c r="D683" s="25">
        <f t="shared" si="10"/>
        <v>6.7524115755627</v>
      </c>
    </row>
    <row r="684" spans="1:4" ht="14.25">
      <c r="A684" s="7" t="s">
        <v>480</v>
      </c>
      <c r="B684" s="7"/>
      <c r="C684" s="11"/>
      <c r="D684" s="25" t="e">
        <f t="shared" si="10"/>
        <v>#DIV/0!</v>
      </c>
    </row>
    <row r="685" spans="1:4" ht="14.25">
      <c r="A685" s="7" t="s">
        <v>482</v>
      </c>
      <c r="B685" s="7">
        <v>237</v>
      </c>
      <c r="C685" s="11">
        <v>157</v>
      </c>
      <c r="D685" s="25">
        <f t="shared" si="10"/>
        <v>-33.755274261603375</v>
      </c>
    </row>
    <row r="686" spans="1:4" ht="14.25">
      <c r="A686" s="7" t="s">
        <v>483</v>
      </c>
      <c r="B686" s="7">
        <v>37</v>
      </c>
      <c r="C686" s="11">
        <v>37</v>
      </c>
      <c r="D686" s="25">
        <f t="shared" si="10"/>
        <v>0</v>
      </c>
    </row>
    <row r="687" spans="1:4" ht="14.25">
      <c r="A687" s="7" t="s">
        <v>484</v>
      </c>
      <c r="B687" s="7"/>
      <c r="C687" s="11"/>
      <c r="D687" s="25" t="e">
        <f t="shared" si="10"/>
        <v>#DIV/0!</v>
      </c>
    </row>
    <row r="688" spans="1:4" ht="14.25">
      <c r="A688" s="7" t="s">
        <v>485</v>
      </c>
      <c r="B688" s="7">
        <v>184</v>
      </c>
      <c r="C688" s="11">
        <v>184</v>
      </c>
      <c r="D688" s="25">
        <f t="shared" si="10"/>
        <v>0</v>
      </c>
    </row>
    <row r="689" spans="1:4" ht="14.25">
      <c r="A689" s="7" t="s">
        <v>487</v>
      </c>
      <c r="B689" s="7">
        <v>50</v>
      </c>
      <c r="C689" s="11">
        <v>50</v>
      </c>
      <c r="D689" s="25">
        <f t="shared" si="10"/>
        <v>0</v>
      </c>
    </row>
    <row r="690" spans="1:4" ht="14.25">
      <c r="A690" s="7" t="s">
        <v>489</v>
      </c>
      <c r="B690" s="7"/>
      <c r="C690" s="7"/>
      <c r="D690" s="25" t="e">
        <f t="shared" si="10"/>
        <v>#DIV/0!</v>
      </c>
    </row>
    <row r="691" spans="1:4" ht="14.25">
      <c r="A691" s="7" t="s">
        <v>491</v>
      </c>
      <c r="B691" s="7">
        <v>41</v>
      </c>
      <c r="C691" s="7">
        <v>1871</v>
      </c>
      <c r="D691" s="25">
        <f t="shared" si="10"/>
        <v>4463.414634146341</v>
      </c>
    </row>
    <row r="692" spans="1:4" ht="14.25">
      <c r="A692" s="7" t="s">
        <v>493</v>
      </c>
      <c r="B692" s="7">
        <f>SUM(B693:B701)</f>
        <v>9901</v>
      </c>
      <c r="C692" s="7">
        <f>SUM(C693:C701)</f>
        <v>11171</v>
      </c>
      <c r="D692" s="25">
        <f t="shared" si="10"/>
        <v>12.826987173012828</v>
      </c>
    </row>
    <row r="693" spans="1:4" ht="14.25">
      <c r="A693" s="7" t="s">
        <v>495</v>
      </c>
      <c r="B693" s="7">
        <v>4852</v>
      </c>
      <c r="C693" s="7">
        <v>5581</v>
      </c>
      <c r="D693" s="25">
        <f t="shared" si="10"/>
        <v>15.02473206924979</v>
      </c>
    </row>
    <row r="694" spans="1:4" ht="14.25">
      <c r="A694" s="7" t="s">
        <v>497</v>
      </c>
      <c r="B694" s="7">
        <v>3133</v>
      </c>
      <c r="C694" s="7">
        <v>3496</v>
      </c>
      <c r="D694" s="25">
        <f t="shared" si="10"/>
        <v>11.586338972231092</v>
      </c>
    </row>
    <row r="695" spans="1:4" ht="14.25">
      <c r="A695" s="7" t="s">
        <v>499</v>
      </c>
      <c r="B695" s="7"/>
      <c r="C695" s="7"/>
      <c r="D695" s="25" t="e">
        <f t="shared" si="10"/>
        <v>#DIV/0!</v>
      </c>
    </row>
    <row r="696" spans="1:4" ht="14.25">
      <c r="A696" s="7" t="s">
        <v>501</v>
      </c>
      <c r="B696" s="7"/>
      <c r="C696" s="7"/>
      <c r="D696" s="25" t="e">
        <f t="shared" si="10"/>
        <v>#DIV/0!</v>
      </c>
    </row>
    <row r="697" spans="1:4" ht="14.25">
      <c r="A697" s="7" t="s">
        <v>503</v>
      </c>
      <c r="B697" s="7"/>
      <c r="C697" s="7"/>
      <c r="D697" s="25" t="e">
        <f t="shared" si="10"/>
        <v>#DIV/0!</v>
      </c>
    </row>
    <row r="698" spans="1:4" ht="14.25">
      <c r="A698" s="7" t="s">
        <v>505</v>
      </c>
      <c r="B698" s="7"/>
      <c r="C698" s="7"/>
      <c r="D698" s="25" t="e">
        <f t="shared" si="10"/>
        <v>#DIV/0!</v>
      </c>
    </row>
    <row r="699" spans="1:4" ht="14.25">
      <c r="A699" s="7" t="s">
        <v>1300</v>
      </c>
      <c r="B699" s="7">
        <v>137</v>
      </c>
      <c r="C699" s="7">
        <v>228</v>
      </c>
      <c r="D699" s="25">
        <f t="shared" si="10"/>
        <v>66.42335766423358</v>
      </c>
    </row>
    <row r="700" spans="1:4" ht="14.25">
      <c r="A700" s="7" t="s">
        <v>1301</v>
      </c>
      <c r="B700" s="7"/>
      <c r="C700" s="7"/>
      <c r="D700" s="25" t="e">
        <f t="shared" si="10"/>
        <v>#DIV/0!</v>
      </c>
    </row>
    <row r="701" spans="1:4" ht="14.25">
      <c r="A701" s="7" t="s">
        <v>511</v>
      </c>
      <c r="B701" s="7">
        <v>1779</v>
      </c>
      <c r="C701" s="7">
        <v>1866</v>
      </c>
      <c r="D701" s="25">
        <f t="shared" si="10"/>
        <v>4.890387858347389</v>
      </c>
    </row>
    <row r="702" spans="1:4" ht="14.25">
      <c r="A702" s="7" t="s">
        <v>513</v>
      </c>
      <c r="B702" s="7">
        <f>SUM(B703:B704)</f>
        <v>5</v>
      </c>
      <c r="C702" s="7">
        <f>SUM(C703:C704)</f>
        <v>0</v>
      </c>
      <c r="D702" s="25">
        <f t="shared" si="10"/>
        <v>-100</v>
      </c>
    </row>
    <row r="703" spans="1:4" ht="14.25">
      <c r="A703" s="7" t="s">
        <v>515</v>
      </c>
      <c r="B703" s="7"/>
      <c r="C703" s="7"/>
      <c r="D703" s="25" t="e">
        <f t="shared" si="10"/>
        <v>#DIV/0!</v>
      </c>
    </row>
    <row r="704" spans="1:4" ht="14.25">
      <c r="A704" s="7" t="s">
        <v>517</v>
      </c>
      <c r="B704" s="7">
        <v>5</v>
      </c>
      <c r="C704" s="7"/>
      <c r="D704" s="25">
        <f t="shared" si="10"/>
        <v>-100</v>
      </c>
    </row>
    <row r="705" spans="1:4" ht="14.25">
      <c r="A705" s="7" t="s">
        <v>1302</v>
      </c>
      <c r="B705" s="7">
        <f>SUM(B706:B708)</f>
        <v>1499</v>
      </c>
      <c r="C705" s="7">
        <f>SUM(C706:C708)</f>
        <v>1514</v>
      </c>
      <c r="D705" s="25">
        <f t="shared" si="10"/>
        <v>1.000667111407605</v>
      </c>
    </row>
    <row r="706" spans="1:4" ht="14.25">
      <c r="A706" s="7" t="s">
        <v>1303</v>
      </c>
      <c r="B706" s="7">
        <v>1273</v>
      </c>
      <c r="C706" s="7">
        <v>1466</v>
      </c>
      <c r="D706" s="25">
        <f t="shared" si="10"/>
        <v>15.161036920659864</v>
      </c>
    </row>
    <row r="707" spans="1:4" ht="14.25">
      <c r="A707" s="7" t="s">
        <v>1304</v>
      </c>
      <c r="B707" s="7">
        <v>86</v>
      </c>
      <c r="C707" s="7"/>
      <c r="D707" s="25">
        <f t="shared" si="10"/>
        <v>-100</v>
      </c>
    </row>
    <row r="708" spans="1:4" ht="14.25">
      <c r="A708" s="7" t="s">
        <v>1305</v>
      </c>
      <c r="B708" s="7">
        <v>140</v>
      </c>
      <c r="C708" s="7">
        <v>48</v>
      </c>
      <c r="D708" s="25">
        <f t="shared" si="10"/>
        <v>-65.71428571428571</v>
      </c>
    </row>
    <row r="709" spans="1:4" ht="14.25">
      <c r="A709" s="7" t="s">
        <v>526</v>
      </c>
      <c r="B709" s="7">
        <f>SUM(B710:B718)</f>
        <v>249</v>
      </c>
      <c r="C709" s="7">
        <f>SUM(C710:C718)</f>
        <v>804</v>
      </c>
      <c r="D709" s="25">
        <f aca="true" t="shared" si="11" ref="D709:D772">(C709/B709-1)*100</f>
        <v>222.89156626506025</v>
      </c>
    </row>
    <row r="710" spans="1:4" ht="14.25">
      <c r="A710" s="7" t="s">
        <v>8</v>
      </c>
      <c r="B710" s="7"/>
      <c r="C710" s="7">
        <v>355</v>
      </c>
      <c r="D710" s="25" t="e">
        <f t="shared" si="11"/>
        <v>#DIV/0!</v>
      </c>
    </row>
    <row r="711" spans="1:4" ht="14.25">
      <c r="A711" s="7" t="s">
        <v>10</v>
      </c>
      <c r="B711" s="7">
        <v>30</v>
      </c>
      <c r="C711" s="7">
        <v>50</v>
      </c>
      <c r="D711" s="25">
        <f t="shared" si="11"/>
        <v>66.66666666666667</v>
      </c>
    </row>
    <row r="712" spans="1:4" ht="14.25">
      <c r="A712" s="7" t="s">
        <v>12</v>
      </c>
      <c r="B712" s="7"/>
      <c r="C712" s="7"/>
      <c r="D712" s="25" t="e">
        <f t="shared" si="11"/>
        <v>#DIV/0!</v>
      </c>
    </row>
    <row r="713" spans="1:4" ht="14.25">
      <c r="A713" s="7" t="s">
        <v>531</v>
      </c>
      <c r="B713" s="7"/>
      <c r="C713" s="7"/>
      <c r="D713" s="25" t="e">
        <f t="shared" si="11"/>
        <v>#DIV/0!</v>
      </c>
    </row>
    <row r="714" spans="1:4" ht="14.25">
      <c r="A714" s="7" t="s">
        <v>533</v>
      </c>
      <c r="B714" s="7"/>
      <c r="C714" s="7">
        <v>20</v>
      </c>
      <c r="D714" s="25" t="e">
        <f t="shared" si="11"/>
        <v>#DIV/0!</v>
      </c>
    </row>
    <row r="715" spans="1:4" ht="14.25">
      <c r="A715" s="7" t="s">
        <v>535</v>
      </c>
      <c r="B715" s="7"/>
      <c r="C715" s="7"/>
      <c r="D715" s="25" t="e">
        <f t="shared" si="11"/>
        <v>#DIV/0!</v>
      </c>
    </row>
    <row r="716" spans="1:4" ht="14.25">
      <c r="A716" s="7" t="s">
        <v>537</v>
      </c>
      <c r="B716" s="7">
        <v>200</v>
      </c>
      <c r="C716" s="7">
        <v>130</v>
      </c>
      <c r="D716" s="25">
        <f t="shared" si="11"/>
        <v>-35</v>
      </c>
    </row>
    <row r="717" spans="1:4" ht="14.25">
      <c r="A717" s="7" t="s">
        <v>15</v>
      </c>
      <c r="B717" s="7">
        <v>19</v>
      </c>
      <c r="C717" s="7">
        <v>229</v>
      </c>
      <c r="D717" s="25">
        <f t="shared" si="11"/>
        <v>1105.2631578947369</v>
      </c>
    </row>
    <row r="718" spans="1:4" ht="14.25">
      <c r="A718" s="7" t="s">
        <v>540</v>
      </c>
      <c r="B718" s="7"/>
      <c r="C718" s="7">
        <v>20</v>
      </c>
      <c r="D718" s="25" t="e">
        <f t="shared" si="11"/>
        <v>#DIV/0!</v>
      </c>
    </row>
    <row r="719" spans="1:4" ht="14.25">
      <c r="A719" s="7" t="s">
        <v>1306</v>
      </c>
      <c r="B719" s="7">
        <f>SUM(B720)</f>
        <v>2922</v>
      </c>
      <c r="C719" s="7">
        <f>SUM(C720)</f>
        <v>131</v>
      </c>
      <c r="D719" s="25">
        <f t="shared" si="11"/>
        <v>-95.51676933607118</v>
      </c>
    </row>
    <row r="720" spans="1:4" ht="14.25">
      <c r="A720" s="7" t="s">
        <v>1307</v>
      </c>
      <c r="B720" s="7">
        <v>2922</v>
      </c>
      <c r="C720" s="7">
        <v>131</v>
      </c>
      <c r="D720" s="25">
        <f t="shared" si="11"/>
        <v>-95.51676933607118</v>
      </c>
    </row>
    <row r="721" spans="1:4" ht="14.25">
      <c r="A721" s="7" t="s">
        <v>1308</v>
      </c>
      <c r="B721" s="7">
        <f>B722+B731+B735+B744+B750+B756+B762+B765+B768+B769+B770+B776+B777+B778+B794+B800</f>
        <v>9563</v>
      </c>
      <c r="C721" s="7">
        <f>C722+C731+C735+C744+C750+C756+C762+C765+C768+C769+C770+C776+C777+C778+C794+C800</f>
        <v>9205</v>
      </c>
      <c r="D721" s="25">
        <f t="shared" si="11"/>
        <v>-3.743595106138242</v>
      </c>
    </row>
    <row r="722" spans="1:4" ht="14.25">
      <c r="A722" s="7" t="s">
        <v>548</v>
      </c>
      <c r="B722" s="7">
        <f>SUM(B723:B730)</f>
        <v>268</v>
      </c>
      <c r="C722" s="7">
        <f>SUM(C723:C730)</f>
        <v>350</v>
      </c>
      <c r="D722" s="25">
        <f t="shared" si="11"/>
        <v>30.597014925373145</v>
      </c>
    </row>
    <row r="723" spans="1:4" ht="14.25">
      <c r="A723" s="7" t="s">
        <v>8</v>
      </c>
      <c r="B723" s="7">
        <v>208</v>
      </c>
      <c r="C723" s="7">
        <v>230</v>
      </c>
      <c r="D723" s="25">
        <f t="shared" si="11"/>
        <v>10.576923076923084</v>
      </c>
    </row>
    <row r="724" spans="1:4" ht="14.25">
      <c r="A724" s="7" t="s">
        <v>10</v>
      </c>
      <c r="B724" s="7">
        <v>60</v>
      </c>
      <c r="C724" s="7">
        <v>90</v>
      </c>
      <c r="D724" s="25">
        <f t="shared" si="11"/>
        <v>50</v>
      </c>
    </row>
    <row r="725" spans="1:4" ht="14.25">
      <c r="A725" s="7" t="s">
        <v>12</v>
      </c>
      <c r="B725" s="7"/>
      <c r="C725" s="7"/>
      <c r="D725" s="25" t="e">
        <f t="shared" si="11"/>
        <v>#DIV/0!</v>
      </c>
    </row>
    <row r="726" spans="1:4" ht="14.25">
      <c r="A726" s="7" t="s">
        <v>553</v>
      </c>
      <c r="B726" s="7"/>
      <c r="C726" s="7"/>
      <c r="D726" s="25" t="e">
        <f t="shared" si="11"/>
        <v>#DIV/0!</v>
      </c>
    </row>
    <row r="727" spans="1:4" ht="14.25">
      <c r="A727" s="7" t="s">
        <v>555</v>
      </c>
      <c r="B727" s="7"/>
      <c r="C727" s="7"/>
      <c r="D727" s="25" t="e">
        <f t="shared" si="11"/>
        <v>#DIV/0!</v>
      </c>
    </row>
    <row r="728" spans="1:4" ht="14.25">
      <c r="A728" s="7" t="s">
        <v>557</v>
      </c>
      <c r="B728" s="7"/>
      <c r="C728" s="7"/>
      <c r="D728" s="25" t="e">
        <f t="shared" si="11"/>
        <v>#DIV/0!</v>
      </c>
    </row>
    <row r="729" spans="1:4" ht="14.25">
      <c r="A729" s="7" t="s">
        <v>559</v>
      </c>
      <c r="B729" s="7"/>
      <c r="C729" s="7"/>
      <c r="D729" s="25" t="e">
        <f t="shared" si="11"/>
        <v>#DIV/0!</v>
      </c>
    </row>
    <row r="730" spans="1:4" ht="14.25">
      <c r="A730" s="7" t="s">
        <v>561</v>
      </c>
      <c r="B730" s="7"/>
      <c r="C730" s="7">
        <v>30</v>
      </c>
      <c r="D730" s="25" t="e">
        <f t="shared" si="11"/>
        <v>#DIV/0!</v>
      </c>
    </row>
    <row r="731" spans="1:4" ht="14.25">
      <c r="A731" s="7" t="s">
        <v>563</v>
      </c>
      <c r="B731" s="7">
        <f>SUM(B732:B734)</f>
        <v>88</v>
      </c>
      <c r="C731" s="7">
        <f>SUM(C732:C734)</f>
        <v>100</v>
      </c>
      <c r="D731" s="25">
        <f t="shared" si="11"/>
        <v>13.636363636363647</v>
      </c>
    </row>
    <row r="732" spans="1:4" ht="14.25">
      <c r="A732" s="7" t="s">
        <v>565</v>
      </c>
      <c r="B732" s="7"/>
      <c r="C732" s="7"/>
      <c r="D732" s="25" t="e">
        <f t="shared" si="11"/>
        <v>#DIV/0!</v>
      </c>
    </row>
    <row r="733" spans="1:4" ht="14.25">
      <c r="A733" s="7" t="s">
        <v>521</v>
      </c>
      <c r="B733" s="7"/>
      <c r="C733" s="7"/>
      <c r="D733" s="25" t="e">
        <f t="shared" si="11"/>
        <v>#DIV/0!</v>
      </c>
    </row>
    <row r="734" spans="1:4" ht="14.25">
      <c r="A734" s="7" t="s">
        <v>523</v>
      </c>
      <c r="B734" s="7">
        <v>88</v>
      </c>
      <c r="C734" s="7">
        <v>100</v>
      </c>
      <c r="D734" s="25">
        <f t="shared" si="11"/>
        <v>13.636363636363647</v>
      </c>
    </row>
    <row r="735" spans="1:4" ht="14.25">
      <c r="A735" s="7" t="s">
        <v>525</v>
      </c>
      <c r="B735" s="7">
        <f>SUM(B736:B743)</f>
        <v>8000</v>
      </c>
      <c r="C735" s="7">
        <f>SUM(C736:C743)</f>
        <v>8046</v>
      </c>
      <c r="D735" s="25">
        <f t="shared" si="11"/>
        <v>0.5749999999999922</v>
      </c>
    </row>
    <row r="736" spans="1:4" ht="14.25">
      <c r="A736" s="7" t="s">
        <v>527</v>
      </c>
      <c r="B736" s="7"/>
      <c r="C736" s="7">
        <v>500</v>
      </c>
      <c r="D736" s="25" t="e">
        <f t="shared" si="11"/>
        <v>#DIV/0!</v>
      </c>
    </row>
    <row r="737" spans="1:4" ht="14.25">
      <c r="A737" s="7" t="s">
        <v>528</v>
      </c>
      <c r="B737" s="7">
        <v>5500</v>
      </c>
      <c r="C737" s="7">
        <v>6046</v>
      </c>
      <c r="D737" s="25">
        <f t="shared" si="11"/>
        <v>9.927272727272719</v>
      </c>
    </row>
    <row r="738" spans="1:4" ht="14.25">
      <c r="A738" s="7" t="s">
        <v>529</v>
      </c>
      <c r="B738" s="7"/>
      <c r="C738" s="7"/>
      <c r="D738" s="25" t="e">
        <f t="shared" si="11"/>
        <v>#DIV/0!</v>
      </c>
    </row>
    <row r="739" spans="1:4" ht="14.25">
      <c r="A739" s="7" t="s">
        <v>530</v>
      </c>
      <c r="B739" s="7"/>
      <c r="C739" s="7"/>
      <c r="D739" s="25" t="e">
        <f t="shared" si="11"/>
        <v>#DIV/0!</v>
      </c>
    </row>
    <row r="740" spans="1:4" ht="14.25">
      <c r="A740" s="7" t="s">
        <v>532</v>
      </c>
      <c r="B740" s="7"/>
      <c r="C740" s="7"/>
      <c r="D740" s="25" t="e">
        <f t="shared" si="11"/>
        <v>#DIV/0!</v>
      </c>
    </row>
    <row r="741" spans="1:4" ht="14.25">
      <c r="A741" s="7" t="s">
        <v>534</v>
      </c>
      <c r="B741" s="7"/>
      <c r="C741" s="7"/>
      <c r="D741" s="25" t="e">
        <f t="shared" si="11"/>
        <v>#DIV/0!</v>
      </c>
    </row>
    <row r="742" spans="1:4" ht="14.25">
      <c r="A742" s="7" t="s">
        <v>536</v>
      </c>
      <c r="B742" s="7">
        <v>2500</v>
      </c>
      <c r="C742" s="7">
        <v>1500</v>
      </c>
      <c r="D742" s="25">
        <f t="shared" si="11"/>
        <v>-40</v>
      </c>
    </row>
    <row r="743" spans="1:4" ht="14.25">
      <c r="A743" s="7" t="s">
        <v>538</v>
      </c>
      <c r="B743" s="7"/>
      <c r="C743" s="7"/>
      <c r="D743" s="25" t="e">
        <f t="shared" si="11"/>
        <v>#DIV/0!</v>
      </c>
    </row>
    <row r="744" spans="1:4" ht="14.25">
      <c r="A744" s="7" t="s">
        <v>539</v>
      </c>
      <c r="B744" s="7">
        <f>SUM(B745:B749)</f>
        <v>0</v>
      </c>
      <c r="C744" s="7">
        <f>SUM(C745:C749)</f>
        <v>0</v>
      </c>
      <c r="D744" s="25" t="e">
        <f t="shared" si="11"/>
        <v>#DIV/0!</v>
      </c>
    </row>
    <row r="745" spans="1:4" ht="14.25">
      <c r="A745" s="7" t="s">
        <v>541</v>
      </c>
      <c r="B745" s="7"/>
      <c r="C745" s="7"/>
      <c r="D745" s="25" t="e">
        <f t="shared" si="11"/>
        <v>#DIV/0!</v>
      </c>
    </row>
    <row r="746" spans="1:4" ht="14.25">
      <c r="A746" s="7" t="s">
        <v>543</v>
      </c>
      <c r="B746" s="7"/>
      <c r="C746" s="7"/>
      <c r="D746" s="25" t="e">
        <f t="shared" si="11"/>
        <v>#DIV/0!</v>
      </c>
    </row>
    <row r="747" spans="1:4" ht="14.25">
      <c r="A747" s="7" t="s">
        <v>545</v>
      </c>
      <c r="B747" s="7"/>
      <c r="C747" s="7"/>
      <c r="D747" s="25" t="e">
        <f t="shared" si="11"/>
        <v>#DIV/0!</v>
      </c>
    </row>
    <row r="748" spans="1:4" ht="14.25">
      <c r="A748" s="7" t="s">
        <v>547</v>
      </c>
      <c r="B748" s="7"/>
      <c r="C748" s="7"/>
      <c r="D748" s="25" t="e">
        <f t="shared" si="11"/>
        <v>#DIV/0!</v>
      </c>
    </row>
    <row r="749" spans="1:4" ht="14.25">
      <c r="A749" s="7" t="s">
        <v>549</v>
      </c>
      <c r="B749" s="7"/>
      <c r="C749" s="7"/>
      <c r="D749" s="25" t="e">
        <f t="shared" si="11"/>
        <v>#DIV/0!</v>
      </c>
    </row>
    <row r="750" spans="1:4" ht="14.25">
      <c r="A750" s="7" t="s">
        <v>550</v>
      </c>
      <c r="B750" s="7">
        <f>SUM(B751:B755)</f>
        <v>0</v>
      </c>
      <c r="C750" s="7">
        <f>SUM(C751:C755)</f>
        <v>0</v>
      </c>
      <c r="D750" s="25" t="e">
        <f t="shared" si="11"/>
        <v>#DIV/0!</v>
      </c>
    </row>
    <row r="751" spans="1:4" ht="14.25">
      <c r="A751" s="7" t="s">
        <v>551</v>
      </c>
      <c r="B751" s="7"/>
      <c r="C751" s="7"/>
      <c r="D751" s="25" t="e">
        <f t="shared" si="11"/>
        <v>#DIV/0!</v>
      </c>
    </row>
    <row r="752" spans="1:4" ht="14.25">
      <c r="A752" s="7" t="s">
        <v>552</v>
      </c>
      <c r="B752" s="7"/>
      <c r="C752" s="7"/>
      <c r="D752" s="25" t="e">
        <f t="shared" si="11"/>
        <v>#DIV/0!</v>
      </c>
    </row>
    <row r="753" spans="1:4" ht="14.25">
      <c r="A753" s="7" t="s">
        <v>554</v>
      </c>
      <c r="B753" s="7"/>
      <c r="C753" s="7"/>
      <c r="D753" s="25" t="e">
        <f t="shared" si="11"/>
        <v>#DIV/0!</v>
      </c>
    </row>
    <row r="754" spans="1:4" ht="14.25">
      <c r="A754" s="7" t="s">
        <v>556</v>
      </c>
      <c r="B754" s="7"/>
      <c r="C754" s="7"/>
      <c r="D754" s="25" t="e">
        <f t="shared" si="11"/>
        <v>#DIV/0!</v>
      </c>
    </row>
    <row r="755" spans="1:4" ht="14.25">
      <c r="A755" s="7" t="s">
        <v>558</v>
      </c>
      <c r="B755" s="7"/>
      <c r="C755" s="7"/>
      <c r="D755" s="25" t="e">
        <f t="shared" si="11"/>
        <v>#DIV/0!</v>
      </c>
    </row>
    <row r="756" spans="1:4" ht="14.25">
      <c r="A756" s="7" t="s">
        <v>560</v>
      </c>
      <c r="B756" s="7">
        <f>SUM(B757:B761)</f>
        <v>0</v>
      </c>
      <c r="C756" s="7">
        <f>SUM(C757:C761)</f>
        <v>0</v>
      </c>
      <c r="D756" s="25" t="e">
        <f t="shared" si="11"/>
        <v>#DIV/0!</v>
      </c>
    </row>
    <row r="757" spans="1:4" ht="14.25">
      <c r="A757" s="7" t="s">
        <v>562</v>
      </c>
      <c r="B757" s="7"/>
      <c r="C757" s="7"/>
      <c r="D757" s="25" t="e">
        <f t="shared" si="11"/>
        <v>#DIV/0!</v>
      </c>
    </row>
    <row r="758" spans="1:4" ht="14.25">
      <c r="A758" s="7" t="s">
        <v>564</v>
      </c>
      <c r="B758" s="7"/>
      <c r="C758" s="7"/>
      <c r="D758" s="25" t="e">
        <f t="shared" si="11"/>
        <v>#DIV/0!</v>
      </c>
    </row>
    <row r="759" spans="1:4" ht="14.25">
      <c r="A759" s="7" t="s">
        <v>566</v>
      </c>
      <c r="B759" s="7"/>
      <c r="C759" s="7"/>
      <c r="D759" s="25" t="e">
        <f t="shared" si="11"/>
        <v>#DIV/0!</v>
      </c>
    </row>
    <row r="760" spans="1:4" ht="14.25">
      <c r="A760" s="7" t="s">
        <v>567</v>
      </c>
      <c r="B760" s="7"/>
      <c r="C760" s="7"/>
      <c r="D760" s="25" t="e">
        <f t="shared" si="11"/>
        <v>#DIV/0!</v>
      </c>
    </row>
    <row r="761" spans="1:4" ht="14.25">
      <c r="A761" s="7" t="s">
        <v>569</v>
      </c>
      <c r="B761" s="7"/>
      <c r="C761" s="7"/>
      <c r="D761" s="25" t="e">
        <f t="shared" si="11"/>
        <v>#DIV/0!</v>
      </c>
    </row>
    <row r="762" spans="1:4" ht="14.25">
      <c r="A762" s="7" t="s">
        <v>571</v>
      </c>
      <c r="B762" s="7">
        <f>SUM(B763:B764)</f>
        <v>0</v>
      </c>
      <c r="C762" s="7">
        <f>SUM(C763:C764)</f>
        <v>0</v>
      </c>
      <c r="D762" s="25" t="e">
        <f t="shared" si="11"/>
        <v>#DIV/0!</v>
      </c>
    </row>
    <row r="763" spans="1:4" ht="14.25">
      <c r="A763" s="7" t="s">
        <v>572</v>
      </c>
      <c r="B763" s="7"/>
      <c r="C763" s="7"/>
      <c r="D763" s="25" t="e">
        <f t="shared" si="11"/>
        <v>#DIV/0!</v>
      </c>
    </row>
    <row r="764" spans="1:4" ht="14.25">
      <c r="A764" s="7" t="s">
        <v>574</v>
      </c>
      <c r="B764" s="7"/>
      <c r="C764" s="7"/>
      <c r="D764" s="25" t="e">
        <f t="shared" si="11"/>
        <v>#DIV/0!</v>
      </c>
    </row>
    <row r="765" spans="1:4" ht="14.25">
      <c r="A765" s="7" t="s">
        <v>576</v>
      </c>
      <c r="B765" s="7">
        <f>SUM(B766:B767)</f>
        <v>0</v>
      </c>
      <c r="C765" s="7">
        <f>SUM(C766:C767)</f>
        <v>0</v>
      </c>
      <c r="D765" s="25" t="e">
        <f t="shared" si="11"/>
        <v>#DIV/0!</v>
      </c>
    </row>
    <row r="766" spans="1:4" ht="14.25">
      <c r="A766" s="7" t="s">
        <v>577</v>
      </c>
      <c r="B766" s="7"/>
      <c r="C766" s="7"/>
      <c r="D766" s="25" t="e">
        <f t="shared" si="11"/>
        <v>#DIV/0!</v>
      </c>
    </row>
    <row r="767" spans="1:4" ht="14.25">
      <c r="A767" s="7" t="s">
        <v>579</v>
      </c>
      <c r="B767" s="7"/>
      <c r="C767" s="7"/>
      <c r="D767" s="25" t="e">
        <f t="shared" si="11"/>
        <v>#DIV/0!</v>
      </c>
    </row>
    <row r="768" spans="1:4" ht="14.25">
      <c r="A768" s="7" t="s">
        <v>581</v>
      </c>
      <c r="B768" s="7">
        <v>0</v>
      </c>
      <c r="C768" s="7">
        <v>0</v>
      </c>
      <c r="D768" s="25" t="e">
        <f t="shared" si="11"/>
        <v>#DIV/0!</v>
      </c>
    </row>
    <row r="769" spans="1:4" ht="14.25">
      <c r="A769" s="7" t="s">
        <v>583</v>
      </c>
      <c r="B769" s="7">
        <v>64</v>
      </c>
      <c r="C769" s="7">
        <v>73</v>
      </c>
      <c r="D769" s="25">
        <f t="shared" si="11"/>
        <v>14.0625</v>
      </c>
    </row>
    <row r="770" spans="1:4" ht="14.25">
      <c r="A770" s="7" t="s">
        <v>585</v>
      </c>
      <c r="B770" s="7">
        <f>SUM(B771:B775)</f>
        <v>589</v>
      </c>
      <c r="C770" s="7">
        <f>SUM(C771:C775)</f>
        <v>627</v>
      </c>
      <c r="D770" s="25">
        <f t="shared" si="11"/>
        <v>6.451612903225801</v>
      </c>
    </row>
    <row r="771" spans="1:4" ht="14.25">
      <c r="A771" s="7" t="s">
        <v>587</v>
      </c>
      <c r="B771" s="7">
        <v>519</v>
      </c>
      <c r="C771" s="7">
        <v>557</v>
      </c>
      <c r="D771" s="25">
        <f t="shared" si="11"/>
        <v>7.321772639691715</v>
      </c>
    </row>
    <row r="772" spans="1:4" ht="14.25">
      <c r="A772" s="7" t="s">
        <v>589</v>
      </c>
      <c r="B772" s="7">
        <v>60</v>
      </c>
      <c r="C772" s="7">
        <v>60</v>
      </c>
      <c r="D772" s="25">
        <f t="shared" si="11"/>
        <v>0</v>
      </c>
    </row>
    <row r="773" spans="1:4" ht="14.25">
      <c r="A773" s="7" t="s">
        <v>591</v>
      </c>
      <c r="B773" s="7">
        <v>10</v>
      </c>
      <c r="C773" s="7"/>
      <c r="D773" s="25">
        <f aca="true" t="shared" si="12" ref="D773:D836">(C773/B773-1)*100</f>
        <v>-100</v>
      </c>
    </row>
    <row r="774" spans="1:4" ht="14.25">
      <c r="A774" s="7" t="s">
        <v>593</v>
      </c>
      <c r="B774" s="7"/>
      <c r="C774" s="7"/>
      <c r="D774" s="25" t="e">
        <f t="shared" si="12"/>
        <v>#DIV/0!</v>
      </c>
    </row>
    <row r="775" spans="1:4" ht="14.25">
      <c r="A775" s="7" t="s">
        <v>595</v>
      </c>
      <c r="B775" s="7"/>
      <c r="C775" s="7">
        <v>10</v>
      </c>
      <c r="D775" s="25" t="e">
        <f t="shared" si="12"/>
        <v>#DIV/0!</v>
      </c>
    </row>
    <row r="776" spans="1:4" ht="14.25">
      <c r="A776" s="7" t="s">
        <v>597</v>
      </c>
      <c r="B776" s="7">
        <v>544</v>
      </c>
      <c r="C776" s="7">
        <v>0</v>
      </c>
      <c r="D776" s="25">
        <f t="shared" si="12"/>
        <v>-100</v>
      </c>
    </row>
    <row r="777" spans="1:4" ht="14.25">
      <c r="A777" s="7" t="s">
        <v>1309</v>
      </c>
      <c r="B777" s="7">
        <v>0</v>
      </c>
      <c r="C777" s="7">
        <v>0</v>
      </c>
      <c r="D777" s="25" t="e">
        <f t="shared" si="12"/>
        <v>#DIV/0!</v>
      </c>
    </row>
    <row r="778" spans="1:4" ht="14.25">
      <c r="A778" s="7" t="s">
        <v>601</v>
      </c>
      <c r="B778" s="7">
        <f>SUM(B779:B793)</f>
        <v>10</v>
      </c>
      <c r="C778" s="7">
        <f>SUM(C779:C793)</f>
        <v>9</v>
      </c>
      <c r="D778" s="25">
        <f t="shared" si="12"/>
        <v>-9.999999999999998</v>
      </c>
    </row>
    <row r="779" spans="1:4" ht="14.25">
      <c r="A779" s="7" t="s">
        <v>8</v>
      </c>
      <c r="B779" s="7"/>
      <c r="C779" s="7"/>
      <c r="D779" s="25" t="e">
        <f t="shared" si="12"/>
        <v>#DIV/0!</v>
      </c>
    </row>
    <row r="780" spans="1:4" ht="14.25">
      <c r="A780" s="7" t="s">
        <v>10</v>
      </c>
      <c r="B780" s="7"/>
      <c r="C780" s="7"/>
      <c r="D780" s="25" t="e">
        <f t="shared" si="12"/>
        <v>#DIV/0!</v>
      </c>
    </row>
    <row r="781" spans="1:4" ht="14.25">
      <c r="A781" s="7" t="s">
        <v>12</v>
      </c>
      <c r="B781" s="7"/>
      <c r="C781" s="7"/>
      <c r="D781" s="25" t="e">
        <f t="shared" si="12"/>
        <v>#DIV/0!</v>
      </c>
    </row>
    <row r="782" spans="1:4" ht="14.25">
      <c r="A782" s="7" t="s">
        <v>606</v>
      </c>
      <c r="B782" s="7"/>
      <c r="C782" s="7"/>
      <c r="D782" s="25" t="e">
        <f t="shared" si="12"/>
        <v>#DIV/0!</v>
      </c>
    </row>
    <row r="783" spans="1:4" ht="14.25">
      <c r="A783" s="7" t="s">
        <v>608</v>
      </c>
      <c r="B783" s="7"/>
      <c r="C783" s="7"/>
      <c r="D783" s="25" t="e">
        <f t="shared" si="12"/>
        <v>#DIV/0!</v>
      </c>
    </row>
    <row r="784" spans="1:4" ht="14.25">
      <c r="A784" s="7" t="s">
        <v>610</v>
      </c>
      <c r="B784" s="7"/>
      <c r="C784" s="7"/>
      <c r="D784" s="25" t="e">
        <f t="shared" si="12"/>
        <v>#DIV/0!</v>
      </c>
    </row>
    <row r="785" spans="1:4" ht="14.25">
      <c r="A785" s="7" t="s">
        <v>612</v>
      </c>
      <c r="B785" s="7"/>
      <c r="C785" s="7"/>
      <c r="D785" s="25" t="e">
        <f t="shared" si="12"/>
        <v>#DIV/0!</v>
      </c>
    </row>
    <row r="786" spans="1:4" ht="14.25">
      <c r="A786" s="7" t="s">
        <v>614</v>
      </c>
      <c r="B786" s="7"/>
      <c r="C786" s="7"/>
      <c r="D786" s="25" t="e">
        <f t="shared" si="12"/>
        <v>#DIV/0!</v>
      </c>
    </row>
    <row r="787" spans="1:4" ht="14.25">
      <c r="A787" s="7" t="s">
        <v>568</v>
      </c>
      <c r="B787" s="7"/>
      <c r="C787" s="7"/>
      <c r="D787" s="25" t="e">
        <f t="shared" si="12"/>
        <v>#DIV/0!</v>
      </c>
    </row>
    <row r="788" spans="1:4" ht="14.25">
      <c r="A788" s="7" t="s">
        <v>570</v>
      </c>
      <c r="B788" s="7"/>
      <c r="C788" s="7"/>
      <c r="D788" s="25" t="e">
        <f t="shared" si="12"/>
        <v>#DIV/0!</v>
      </c>
    </row>
    <row r="789" spans="1:4" ht="14.25">
      <c r="A789" s="7" t="s">
        <v>48</v>
      </c>
      <c r="B789" s="7"/>
      <c r="C789" s="7"/>
      <c r="D789" s="25" t="e">
        <f t="shared" si="12"/>
        <v>#DIV/0!</v>
      </c>
    </row>
    <row r="790" spans="1:4" ht="14.25">
      <c r="A790" s="7" t="s">
        <v>1310</v>
      </c>
      <c r="B790" s="7"/>
      <c r="C790" s="7"/>
      <c r="D790" s="25" t="e">
        <f t="shared" si="12"/>
        <v>#DIV/0!</v>
      </c>
    </row>
    <row r="791" spans="1:4" ht="14.25">
      <c r="A791" s="7" t="s">
        <v>1311</v>
      </c>
      <c r="B791" s="7">
        <v>10</v>
      </c>
      <c r="C791" s="7">
        <v>9</v>
      </c>
      <c r="D791" s="25">
        <f t="shared" si="12"/>
        <v>-9.999999999999998</v>
      </c>
    </row>
    <row r="792" spans="1:4" ht="14.25">
      <c r="A792" s="7" t="s">
        <v>15</v>
      </c>
      <c r="B792" s="7"/>
      <c r="C792" s="7"/>
      <c r="D792" s="25" t="e">
        <f t="shared" si="12"/>
        <v>#DIV/0!</v>
      </c>
    </row>
    <row r="793" spans="1:4" ht="14.25">
      <c r="A793" s="7" t="s">
        <v>578</v>
      </c>
      <c r="B793" s="7"/>
      <c r="C793" s="7"/>
      <c r="D793" s="25" t="e">
        <f t="shared" si="12"/>
        <v>#DIV/0!</v>
      </c>
    </row>
    <row r="794" spans="1:4" ht="14.25">
      <c r="A794" s="7" t="s">
        <v>1312</v>
      </c>
      <c r="B794" s="7">
        <f>SUM(B795:B799)</f>
        <v>0</v>
      </c>
      <c r="C794" s="7">
        <f>SUM(C795:C799)</f>
        <v>0</v>
      </c>
      <c r="D794" s="25" t="e">
        <f t="shared" si="12"/>
        <v>#DIV/0!</v>
      </c>
    </row>
    <row r="795" spans="1:4" ht="14.25">
      <c r="A795" s="7" t="s">
        <v>1313</v>
      </c>
      <c r="B795" s="7"/>
      <c r="C795" s="7"/>
      <c r="D795" s="25" t="e">
        <f t="shared" si="12"/>
        <v>#DIV/0!</v>
      </c>
    </row>
    <row r="796" spans="1:4" ht="14.25">
      <c r="A796" s="7" t="s">
        <v>1314</v>
      </c>
      <c r="B796" s="7"/>
      <c r="C796" s="7"/>
      <c r="D796" s="25" t="e">
        <f t="shared" si="12"/>
        <v>#DIV/0!</v>
      </c>
    </row>
    <row r="797" spans="1:4" ht="14.25">
      <c r="A797" s="7" t="s">
        <v>1315</v>
      </c>
      <c r="B797" s="7"/>
      <c r="C797" s="7"/>
      <c r="D797" s="25" t="e">
        <f t="shared" si="12"/>
        <v>#DIV/0!</v>
      </c>
    </row>
    <row r="798" spans="1:4" ht="14.25">
      <c r="A798" s="7" t="s">
        <v>1316</v>
      </c>
      <c r="B798" s="7"/>
      <c r="C798" s="7"/>
      <c r="D798" s="25" t="e">
        <f t="shared" si="12"/>
        <v>#DIV/0!</v>
      </c>
    </row>
    <row r="799" spans="1:4" ht="14.25">
      <c r="A799" s="7" t="s">
        <v>1317</v>
      </c>
      <c r="B799" s="7"/>
      <c r="C799" s="7"/>
      <c r="D799" s="25" t="e">
        <f t="shared" si="12"/>
        <v>#DIV/0!</v>
      </c>
    </row>
    <row r="800" spans="1:4" ht="14.25">
      <c r="A800" s="7" t="s">
        <v>592</v>
      </c>
      <c r="B800" s="7">
        <v>0</v>
      </c>
      <c r="C800" s="7">
        <v>0</v>
      </c>
      <c r="D800" s="25" t="e">
        <f t="shared" si="12"/>
        <v>#DIV/0!</v>
      </c>
    </row>
    <row r="801" spans="1:4" ht="14.25">
      <c r="A801" s="7" t="s">
        <v>1318</v>
      </c>
      <c r="B801" s="7">
        <f>B802+B814+B815+B818+B819+B820</f>
        <v>34256</v>
      </c>
      <c r="C801" s="7">
        <f>C802+C814+C815+C818+C819+C820</f>
        <v>26644</v>
      </c>
      <c r="D801" s="25">
        <f t="shared" si="12"/>
        <v>-22.220924801494625</v>
      </c>
    </row>
    <row r="802" spans="1:4" ht="14.25">
      <c r="A802" s="7" t="s">
        <v>596</v>
      </c>
      <c r="B802" s="7">
        <f>SUM(B803:B813)</f>
        <v>6310</v>
      </c>
      <c r="C802" s="7">
        <f>SUM(C803:C813)</f>
        <v>6702</v>
      </c>
      <c r="D802" s="25">
        <f t="shared" si="12"/>
        <v>6.212361331220295</v>
      </c>
    </row>
    <row r="803" spans="1:4" ht="14.25">
      <c r="A803" s="7" t="s">
        <v>598</v>
      </c>
      <c r="B803" s="7">
        <v>489</v>
      </c>
      <c r="C803" s="7">
        <v>517</v>
      </c>
      <c r="D803" s="25">
        <f t="shared" si="12"/>
        <v>5.725971370143146</v>
      </c>
    </row>
    <row r="804" spans="1:4" ht="14.25">
      <c r="A804" s="7" t="s">
        <v>600</v>
      </c>
      <c r="B804" s="7">
        <v>155</v>
      </c>
      <c r="C804" s="7">
        <v>192</v>
      </c>
      <c r="D804" s="25">
        <f t="shared" si="12"/>
        <v>23.870967741935488</v>
      </c>
    </row>
    <row r="805" spans="1:4" ht="14.25">
      <c r="A805" s="7" t="s">
        <v>602</v>
      </c>
      <c r="B805" s="7">
        <v>292</v>
      </c>
      <c r="C805" s="7"/>
      <c r="D805" s="25">
        <f t="shared" si="12"/>
        <v>-100</v>
      </c>
    </row>
    <row r="806" spans="1:4" ht="14.25">
      <c r="A806" s="7" t="s">
        <v>603</v>
      </c>
      <c r="B806" s="7">
        <v>914</v>
      </c>
      <c r="C806" s="7">
        <v>3896</v>
      </c>
      <c r="D806" s="25">
        <f t="shared" si="12"/>
        <v>326.2582056892779</v>
      </c>
    </row>
    <row r="807" spans="1:4" ht="14.25">
      <c r="A807" s="7" t="s">
        <v>604</v>
      </c>
      <c r="B807" s="7">
        <v>113</v>
      </c>
      <c r="C807" s="7">
        <v>121</v>
      </c>
      <c r="D807" s="25">
        <f t="shared" si="12"/>
        <v>7.079646017699126</v>
      </c>
    </row>
    <row r="808" spans="1:4" ht="14.25">
      <c r="A808" s="7" t="s">
        <v>605</v>
      </c>
      <c r="B808" s="7">
        <v>402</v>
      </c>
      <c r="C808" s="7">
        <v>439</v>
      </c>
      <c r="D808" s="25">
        <f t="shared" si="12"/>
        <v>9.203980099502495</v>
      </c>
    </row>
    <row r="809" spans="1:4" ht="14.25">
      <c r="A809" s="7" t="s">
        <v>607</v>
      </c>
      <c r="B809" s="7">
        <v>236</v>
      </c>
      <c r="C809" s="7">
        <v>226</v>
      </c>
      <c r="D809" s="25">
        <f t="shared" si="12"/>
        <v>-4.23728813559322</v>
      </c>
    </row>
    <row r="810" spans="1:4" ht="14.25">
      <c r="A810" s="7" t="s">
        <v>609</v>
      </c>
      <c r="B810" s="7"/>
      <c r="C810" s="7"/>
      <c r="D810" s="25" t="e">
        <f t="shared" si="12"/>
        <v>#DIV/0!</v>
      </c>
    </row>
    <row r="811" spans="1:4" ht="14.25">
      <c r="A811" s="7" t="s">
        <v>611</v>
      </c>
      <c r="B811" s="7">
        <v>10</v>
      </c>
      <c r="C811" s="7">
        <v>62</v>
      </c>
      <c r="D811" s="25">
        <f t="shared" si="12"/>
        <v>520</v>
      </c>
    </row>
    <row r="812" spans="1:4" ht="14.25">
      <c r="A812" s="7" t="s">
        <v>613</v>
      </c>
      <c r="B812" s="7"/>
      <c r="C812" s="7"/>
      <c r="D812" s="25" t="e">
        <f t="shared" si="12"/>
        <v>#DIV/0!</v>
      </c>
    </row>
    <row r="813" spans="1:4" ht="14.25">
      <c r="A813" s="7" t="s">
        <v>615</v>
      </c>
      <c r="B813" s="7">
        <v>3699</v>
      </c>
      <c r="C813" s="7">
        <v>1249</v>
      </c>
      <c r="D813" s="25">
        <f t="shared" si="12"/>
        <v>-66.23411732900783</v>
      </c>
    </row>
    <row r="814" spans="1:4" ht="14.25">
      <c r="A814" s="7" t="s">
        <v>616</v>
      </c>
      <c r="B814" s="7">
        <v>2141</v>
      </c>
      <c r="C814" s="7">
        <v>1332</v>
      </c>
      <c r="D814" s="25">
        <f t="shared" si="12"/>
        <v>-37.78608127043438</v>
      </c>
    </row>
    <row r="815" spans="1:4" ht="14.25">
      <c r="A815" s="7" t="s">
        <v>618</v>
      </c>
      <c r="B815" s="7">
        <f>SUM(B816:B817)</f>
        <v>16894</v>
      </c>
      <c r="C815" s="7">
        <f>SUM(C816:C817)</f>
        <v>9985</v>
      </c>
      <c r="D815" s="25">
        <f t="shared" si="12"/>
        <v>-40.89617615721558</v>
      </c>
    </row>
    <row r="816" spans="1:4" ht="14.25">
      <c r="A816" s="7" t="s">
        <v>620</v>
      </c>
      <c r="B816" s="7"/>
      <c r="C816" s="7"/>
      <c r="D816" s="25" t="e">
        <f t="shared" si="12"/>
        <v>#DIV/0!</v>
      </c>
    </row>
    <row r="817" spans="1:4" ht="14.25">
      <c r="A817" s="7" t="s">
        <v>622</v>
      </c>
      <c r="B817" s="7">
        <v>16894</v>
      </c>
      <c r="C817" s="7">
        <v>9985</v>
      </c>
      <c r="D817" s="25">
        <f t="shared" si="12"/>
        <v>-40.89617615721558</v>
      </c>
    </row>
    <row r="818" spans="1:4" ht="14.25">
      <c r="A818" s="7" t="s">
        <v>624</v>
      </c>
      <c r="B818" s="7">
        <v>7911</v>
      </c>
      <c r="C818" s="7">
        <v>8125</v>
      </c>
      <c r="D818" s="25">
        <f t="shared" si="12"/>
        <v>2.7050941726709743</v>
      </c>
    </row>
    <row r="819" spans="1:4" ht="14.25">
      <c r="A819" s="7" t="s">
        <v>626</v>
      </c>
      <c r="B819" s="7">
        <v>0</v>
      </c>
      <c r="C819" s="7">
        <v>0</v>
      </c>
      <c r="D819" s="25" t="e">
        <f t="shared" si="12"/>
        <v>#DIV/0!</v>
      </c>
    </row>
    <row r="820" spans="1:4" ht="14.25">
      <c r="A820" s="7" t="s">
        <v>1319</v>
      </c>
      <c r="B820" s="7">
        <v>1000</v>
      </c>
      <c r="C820" s="7">
        <v>500</v>
      </c>
      <c r="D820" s="25">
        <f t="shared" si="12"/>
        <v>-50</v>
      </c>
    </row>
    <row r="821" spans="1:4" ht="14.25">
      <c r="A821" s="7" t="s">
        <v>1320</v>
      </c>
      <c r="B821" s="7">
        <f>B822+B851+B880+B907+B918+B929+B935+B942+B946+B950</f>
        <v>9606</v>
      </c>
      <c r="C821" s="7">
        <f>C822+C851+C880+C907+C918+C929+C935+C942+C946+C950</f>
        <v>19291</v>
      </c>
      <c r="D821" s="25">
        <f t="shared" si="12"/>
        <v>100.82240266500105</v>
      </c>
    </row>
    <row r="822" spans="1:4" ht="14.25">
      <c r="A822" s="7" t="s">
        <v>632</v>
      </c>
      <c r="B822" s="7">
        <f>SUM(B823:B850)</f>
        <v>4066</v>
      </c>
      <c r="C822" s="7">
        <f>SUM(C823:C850)</f>
        <v>4670</v>
      </c>
      <c r="D822" s="25">
        <f t="shared" si="12"/>
        <v>14.854894244958183</v>
      </c>
    </row>
    <row r="823" spans="1:4" ht="14.25">
      <c r="A823" s="7" t="s">
        <v>598</v>
      </c>
      <c r="B823" s="7">
        <v>946</v>
      </c>
      <c r="C823" s="7">
        <v>1011</v>
      </c>
      <c r="D823" s="25">
        <f t="shared" si="12"/>
        <v>6.871035940803383</v>
      </c>
    </row>
    <row r="824" spans="1:4" ht="14.25">
      <c r="A824" s="7" t="s">
        <v>600</v>
      </c>
      <c r="B824" s="7">
        <v>250</v>
      </c>
      <c r="C824" s="7">
        <v>579</v>
      </c>
      <c r="D824" s="25">
        <f t="shared" si="12"/>
        <v>131.6</v>
      </c>
    </row>
    <row r="825" spans="1:4" ht="14.25">
      <c r="A825" s="7" t="s">
        <v>602</v>
      </c>
      <c r="B825" s="7"/>
      <c r="C825" s="7"/>
      <c r="D825" s="25" t="e">
        <f t="shared" si="12"/>
        <v>#DIV/0!</v>
      </c>
    </row>
    <row r="826" spans="1:4" ht="14.25">
      <c r="A826" s="7" t="s">
        <v>636</v>
      </c>
      <c r="B826" s="7">
        <v>854</v>
      </c>
      <c r="C826" s="7">
        <v>933</v>
      </c>
      <c r="D826" s="25">
        <f t="shared" si="12"/>
        <v>9.250585480093676</v>
      </c>
    </row>
    <row r="827" spans="1:4" ht="14.25">
      <c r="A827" s="7" t="s">
        <v>637</v>
      </c>
      <c r="B827" s="7"/>
      <c r="C827" s="7"/>
      <c r="D827" s="25" t="e">
        <f t="shared" si="12"/>
        <v>#DIV/0!</v>
      </c>
    </row>
    <row r="828" spans="1:4" ht="14.25">
      <c r="A828" s="7" t="s">
        <v>1321</v>
      </c>
      <c r="B828" s="7">
        <v>114</v>
      </c>
      <c r="C828" s="7">
        <v>183</v>
      </c>
      <c r="D828" s="25">
        <f t="shared" si="12"/>
        <v>60.52631578947369</v>
      </c>
    </row>
    <row r="829" spans="1:4" ht="14.25">
      <c r="A829" s="7" t="s">
        <v>640</v>
      </c>
      <c r="B829" s="7">
        <v>8</v>
      </c>
      <c r="C829" s="7">
        <v>8</v>
      </c>
      <c r="D829" s="25">
        <f t="shared" si="12"/>
        <v>0</v>
      </c>
    </row>
    <row r="830" spans="1:4" ht="14.25">
      <c r="A830" s="7" t="s">
        <v>642</v>
      </c>
      <c r="B830" s="7">
        <v>243</v>
      </c>
      <c r="C830" s="7">
        <v>85</v>
      </c>
      <c r="D830" s="25">
        <f t="shared" si="12"/>
        <v>-65.02057613168724</v>
      </c>
    </row>
    <row r="831" spans="1:4" ht="14.25">
      <c r="A831" s="7" t="s">
        <v>644</v>
      </c>
      <c r="B831" s="7">
        <v>28</v>
      </c>
      <c r="C831" s="7">
        <v>29</v>
      </c>
      <c r="D831" s="25">
        <f t="shared" si="12"/>
        <v>3.571428571428581</v>
      </c>
    </row>
    <row r="832" spans="1:4" ht="14.25">
      <c r="A832" s="7" t="s">
        <v>646</v>
      </c>
      <c r="B832" s="7">
        <v>13</v>
      </c>
      <c r="C832" s="7">
        <v>13</v>
      </c>
      <c r="D832" s="25">
        <f t="shared" si="12"/>
        <v>0</v>
      </c>
    </row>
    <row r="833" spans="1:4" ht="14.25">
      <c r="A833" s="7" t="s">
        <v>648</v>
      </c>
      <c r="B833" s="7"/>
      <c r="C833" s="7"/>
      <c r="D833" s="25" t="e">
        <f t="shared" si="12"/>
        <v>#DIV/0!</v>
      </c>
    </row>
    <row r="834" spans="1:4" ht="14.25">
      <c r="A834" s="7" t="s">
        <v>650</v>
      </c>
      <c r="B834" s="7"/>
      <c r="C834" s="7"/>
      <c r="D834" s="25" t="e">
        <f t="shared" si="12"/>
        <v>#DIV/0!</v>
      </c>
    </row>
    <row r="835" spans="1:4" ht="14.25">
      <c r="A835" s="7" t="s">
        <v>1322</v>
      </c>
      <c r="B835" s="7"/>
      <c r="C835" s="7"/>
      <c r="D835" s="25" t="e">
        <f t="shared" si="12"/>
        <v>#DIV/0!</v>
      </c>
    </row>
    <row r="836" spans="1:4" ht="14.25">
      <c r="A836" s="7" t="s">
        <v>654</v>
      </c>
      <c r="B836" s="7"/>
      <c r="C836" s="7"/>
      <c r="D836" s="25" t="e">
        <f t="shared" si="12"/>
        <v>#DIV/0!</v>
      </c>
    </row>
    <row r="837" spans="1:4" ht="14.25">
      <c r="A837" s="7" t="s">
        <v>656</v>
      </c>
      <c r="B837" s="7"/>
      <c r="C837" s="7"/>
      <c r="D837" s="25" t="e">
        <f aca="true" t="shared" si="13" ref="D837:D900">(C837/B837-1)*100</f>
        <v>#DIV/0!</v>
      </c>
    </row>
    <row r="838" spans="1:4" ht="14.25">
      <c r="A838" s="7" t="s">
        <v>658</v>
      </c>
      <c r="B838" s="7"/>
      <c r="C838" s="7"/>
      <c r="D838" s="25" t="e">
        <f t="shared" si="13"/>
        <v>#DIV/0!</v>
      </c>
    </row>
    <row r="839" spans="1:4" ht="14.25">
      <c r="A839" s="7" t="s">
        <v>660</v>
      </c>
      <c r="B839" s="7">
        <v>1500</v>
      </c>
      <c r="C839" s="7">
        <v>1500</v>
      </c>
      <c r="D839" s="25">
        <f t="shared" si="13"/>
        <v>0</v>
      </c>
    </row>
    <row r="840" spans="1:4" ht="14.25">
      <c r="A840" s="7" t="s">
        <v>662</v>
      </c>
      <c r="B840" s="7"/>
      <c r="C840" s="7"/>
      <c r="D840" s="25" t="e">
        <f t="shared" si="13"/>
        <v>#DIV/0!</v>
      </c>
    </row>
    <row r="841" spans="1:4" ht="14.25">
      <c r="A841" s="7" t="s">
        <v>617</v>
      </c>
      <c r="B841" s="7">
        <v>20</v>
      </c>
      <c r="C841" s="7">
        <v>237</v>
      </c>
      <c r="D841" s="25">
        <f t="shared" si="13"/>
        <v>1085</v>
      </c>
    </row>
    <row r="842" spans="1:4" ht="14.25">
      <c r="A842" s="7" t="s">
        <v>619</v>
      </c>
      <c r="B842" s="7"/>
      <c r="C842" s="7"/>
      <c r="D842" s="25" t="e">
        <f t="shared" si="13"/>
        <v>#DIV/0!</v>
      </c>
    </row>
    <row r="843" spans="1:4" ht="14.25">
      <c r="A843" s="7" t="s">
        <v>621</v>
      </c>
      <c r="B843" s="7"/>
      <c r="C843" s="7"/>
      <c r="D843" s="25" t="e">
        <f t="shared" si="13"/>
        <v>#DIV/0!</v>
      </c>
    </row>
    <row r="844" spans="1:4" ht="14.25">
      <c r="A844" s="7" t="s">
        <v>1323</v>
      </c>
      <c r="B844" s="7">
        <v>16</v>
      </c>
      <c r="C844" s="7">
        <v>18</v>
      </c>
      <c r="D844" s="25">
        <f t="shared" si="13"/>
        <v>12.5</v>
      </c>
    </row>
    <row r="845" spans="1:4" ht="14.25">
      <c r="A845" s="7" t="s">
        <v>625</v>
      </c>
      <c r="B845" s="7"/>
      <c r="C845" s="7"/>
      <c r="D845" s="25" t="e">
        <f t="shared" si="13"/>
        <v>#DIV/0!</v>
      </c>
    </row>
    <row r="846" spans="1:4" ht="14.25">
      <c r="A846" s="7" t="s">
        <v>627</v>
      </c>
      <c r="B846" s="7"/>
      <c r="C846" s="7"/>
      <c r="D846" s="25" t="e">
        <f t="shared" si="13"/>
        <v>#DIV/0!</v>
      </c>
    </row>
    <row r="847" spans="1:4" ht="14.25">
      <c r="A847" s="7" t="s">
        <v>629</v>
      </c>
      <c r="B847" s="7"/>
      <c r="C847" s="7"/>
      <c r="D847" s="25" t="e">
        <f t="shared" si="13"/>
        <v>#DIV/0!</v>
      </c>
    </row>
    <row r="848" spans="1:4" ht="14.25">
      <c r="A848" s="7" t="s">
        <v>631</v>
      </c>
      <c r="B848" s="7"/>
      <c r="C848" s="7"/>
      <c r="D848" s="25" t="e">
        <f t="shared" si="13"/>
        <v>#DIV/0!</v>
      </c>
    </row>
    <row r="849" spans="1:4" ht="14.25">
      <c r="A849" s="7" t="s">
        <v>633</v>
      </c>
      <c r="B849" s="7"/>
      <c r="C849" s="7"/>
      <c r="D849" s="25" t="e">
        <f t="shared" si="13"/>
        <v>#DIV/0!</v>
      </c>
    </row>
    <row r="850" spans="1:4" ht="14.25">
      <c r="A850" s="7" t="s">
        <v>634</v>
      </c>
      <c r="B850" s="7">
        <v>74</v>
      </c>
      <c r="C850" s="7">
        <v>74</v>
      </c>
      <c r="D850" s="25">
        <f t="shared" si="13"/>
        <v>0</v>
      </c>
    </row>
    <row r="851" spans="1:4" ht="14.25">
      <c r="A851" s="7" t="s">
        <v>635</v>
      </c>
      <c r="B851" s="7">
        <f>SUM(B852:B879)</f>
        <v>633</v>
      </c>
      <c r="C851" s="7">
        <f>SUM(C852:C879)</f>
        <v>741</v>
      </c>
      <c r="D851" s="25">
        <f t="shared" si="13"/>
        <v>17.061611374407583</v>
      </c>
    </row>
    <row r="852" spans="1:4" ht="14.25">
      <c r="A852" s="7" t="s">
        <v>598</v>
      </c>
      <c r="B852" s="7">
        <v>142</v>
      </c>
      <c r="C852" s="7">
        <v>152</v>
      </c>
      <c r="D852" s="25">
        <f t="shared" si="13"/>
        <v>7.042253521126751</v>
      </c>
    </row>
    <row r="853" spans="1:4" ht="14.25">
      <c r="A853" s="7" t="s">
        <v>600</v>
      </c>
      <c r="B853" s="7">
        <v>32</v>
      </c>
      <c r="C853" s="7">
        <v>44</v>
      </c>
      <c r="D853" s="25">
        <f t="shared" si="13"/>
        <v>37.5</v>
      </c>
    </row>
    <row r="854" spans="1:4" ht="14.25">
      <c r="A854" s="7" t="s">
        <v>602</v>
      </c>
      <c r="B854" s="7"/>
      <c r="C854" s="7"/>
      <c r="D854" s="25" t="e">
        <f t="shared" si="13"/>
        <v>#DIV/0!</v>
      </c>
    </row>
    <row r="855" spans="1:4" ht="14.25">
      <c r="A855" s="7" t="s">
        <v>639</v>
      </c>
      <c r="B855" s="7"/>
      <c r="C855" s="7"/>
      <c r="D855" s="25" t="e">
        <f t="shared" si="13"/>
        <v>#DIV/0!</v>
      </c>
    </row>
    <row r="856" spans="1:4" ht="14.25">
      <c r="A856" s="7" t="s">
        <v>641</v>
      </c>
      <c r="B856" s="7">
        <v>100</v>
      </c>
      <c r="C856" s="7">
        <v>99</v>
      </c>
      <c r="D856" s="25">
        <f t="shared" si="13"/>
        <v>-1.0000000000000009</v>
      </c>
    </row>
    <row r="857" spans="1:4" ht="14.25">
      <c r="A857" s="7" t="s">
        <v>643</v>
      </c>
      <c r="B857" s="7">
        <v>75</v>
      </c>
      <c r="C857" s="7">
        <v>86</v>
      </c>
      <c r="D857" s="25">
        <f t="shared" si="13"/>
        <v>14.666666666666671</v>
      </c>
    </row>
    <row r="858" spans="1:4" ht="14.25">
      <c r="A858" s="7" t="s">
        <v>645</v>
      </c>
      <c r="B858" s="7"/>
      <c r="C858" s="7">
        <v>44</v>
      </c>
      <c r="D858" s="25" t="e">
        <f t="shared" si="13"/>
        <v>#DIV/0!</v>
      </c>
    </row>
    <row r="859" spans="1:4" ht="14.25">
      <c r="A859" s="7" t="s">
        <v>647</v>
      </c>
      <c r="B859" s="7"/>
      <c r="C859" s="7"/>
      <c r="D859" s="25" t="e">
        <f t="shared" si="13"/>
        <v>#DIV/0!</v>
      </c>
    </row>
    <row r="860" spans="1:4" ht="14.25">
      <c r="A860" s="7" t="s">
        <v>649</v>
      </c>
      <c r="B860" s="7"/>
      <c r="C860" s="7"/>
      <c r="D860" s="25" t="e">
        <f t="shared" si="13"/>
        <v>#DIV/0!</v>
      </c>
    </row>
    <row r="861" spans="1:4" ht="14.25">
      <c r="A861" s="7" t="s">
        <v>651</v>
      </c>
      <c r="B861" s="7"/>
      <c r="C861" s="7"/>
      <c r="D861" s="25" t="e">
        <f t="shared" si="13"/>
        <v>#DIV/0!</v>
      </c>
    </row>
    <row r="862" spans="1:4" ht="14.25">
      <c r="A862" s="7" t="s">
        <v>653</v>
      </c>
      <c r="B862" s="7">
        <v>3</v>
      </c>
      <c r="C862" s="7">
        <v>3</v>
      </c>
      <c r="D862" s="25">
        <f t="shared" si="13"/>
        <v>0</v>
      </c>
    </row>
    <row r="863" spans="1:4" ht="14.25">
      <c r="A863" s="7" t="s">
        <v>655</v>
      </c>
      <c r="B863" s="7">
        <v>35</v>
      </c>
      <c r="C863" s="7">
        <v>38</v>
      </c>
      <c r="D863" s="25">
        <f t="shared" si="13"/>
        <v>8.571428571428562</v>
      </c>
    </row>
    <row r="864" spans="1:4" ht="14.25">
      <c r="A864" s="7" t="s">
        <v>657</v>
      </c>
      <c r="B864" s="7">
        <v>145</v>
      </c>
      <c r="C864" s="7">
        <v>155</v>
      </c>
      <c r="D864" s="25">
        <f t="shared" si="13"/>
        <v>6.896551724137923</v>
      </c>
    </row>
    <row r="865" spans="1:4" ht="14.25">
      <c r="A865" s="7" t="s">
        <v>659</v>
      </c>
      <c r="B865" s="7"/>
      <c r="C865" s="7">
        <v>2</v>
      </c>
      <c r="D865" s="25" t="e">
        <f t="shared" si="13"/>
        <v>#DIV/0!</v>
      </c>
    </row>
    <row r="866" spans="1:4" ht="14.25">
      <c r="A866" s="7" t="s">
        <v>661</v>
      </c>
      <c r="B866" s="7"/>
      <c r="C866" s="7"/>
      <c r="D866" s="25" t="e">
        <f t="shared" si="13"/>
        <v>#DIV/0!</v>
      </c>
    </row>
    <row r="867" spans="1:4" ht="14.25">
      <c r="A867" s="7" t="s">
        <v>663</v>
      </c>
      <c r="B867" s="7"/>
      <c r="C867" s="7"/>
      <c r="D867" s="25" t="e">
        <f t="shared" si="13"/>
        <v>#DIV/0!</v>
      </c>
    </row>
    <row r="868" spans="1:4" ht="14.25">
      <c r="A868" s="7" t="s">
        <v>664</v>
      </c>
      <c r="B868" s="7">
        <v>42</v>
      </c>
      <c r="C868" s="7">
        <v>55</v>
      </c>
      <c r="D868" s="25">
        <f t="shared" si="13"/>
        <v>30.952380952380953</v>
      </c>
    </row>
    <row r="869" spans="1:4" ht="14.25">
      <c r="A869" s="7" t="s">
        <v>666</v>
      </c>
      <c r="B869" s="7"/>
      <c r="C869" s="7"/>
      <c r="D869" s="25" t="e">
        <f t="shared" si="13"/>
        <v>#DIV/0!</v>
      </c>
    </row>
    <row r="870" spans="1:4" ht="14.25">
      <c r="A870" s="7" t="s">
        <v>668</v>
      </c>
      <c r="B870" s="7"/>
      <c r="C870" s="7"/>
      <c r="D870" s="25" t="e">
        <f t="shared" si="13"/>
        <v>#DIV/0!</v>
      </c>
    </row>
    <row r="871" spans="1:4" ht="14.25">
      <c r="A871" s="7" t="s">
        <v>670</v>
      </c>
      <c r="B871" s="7"/>
      <c r="C871" s="7"/>
      <c r="D871" s="25" t="e">
        <f t="shared" si="13"/>
        <v>#DIV/0!</v>
      </c>
    </row>
    <row r="872" spans="1:4" ht="14.25">
      <c r="A872" s="7" t="s">
        <v>672</v>
      </c>
      <c r="B872" s="7"/>
      <c r="C872" s="7"/>
      <c r="D872" s="25" t="e">
        <f t="shared" si="13"/>
        <v>#DIV/0!</v>
      </c>
    </row>
    <row r="873" spans="1:4" ht="14.25">
      <c r="A873" s="7" t="s">
        <v>674</v>
      </c>
      <c r="B873" s="7"/>
      <c r="C873" s="7"/>
      <c r="D873" s="25" t="e">
        <f t="shared" si="13"/>
        <v>#DIV/0!</v>
      </c>
    </row>
    <row r="874" spans="1:4" ht="14.25">
      <c r="A874" s="7" t="s">
        <v>676</v>
      </c>
      <c r="B874" s="7"/>
      <c r="C874" s="7"/>
      <c r="D874" s="25" t="e">
        <f t="shared" si="13"/>
        <v>#DIV/0!</v>
      </c>
    </row>
    <row r="875" spans="1:4" ht="14.25">
      <c r="A875" s="7" t="s">
        <v>678</v>
      </c>
      <c r="B875" s="7"/>
      <c r="C875" s="7"/>
      <c r="D875" s="25" t="e">
        <f t="shared" si="13"/>
        <v>#DIV/0!</v>
      </c>
    </row>
    <row r="876" spans="1:4" ht="14.25">
      <c r="A876" s="7" t="s">
        <v>680</v>
      </c>
      <c r="B876" s="7"/>
      <c r="C876" s="7"/>
      <c r="D876" s="25" t="e">
        <f t="shared" si="13"/>
        <v>#DIV/0!</v>
      </c>
    </row>
    <row r="877" spans="1:4" ht="14.25">
      <c r="A877" s="7" t="s">
        <v>681</v>
      </c>
      <c r="B877" s="7"/>
      <c r="C877" s="7"/>
      <c r="D877" s="25" t="e">
        <f t="shared" si="13"/>
        <v>#DIV/0!</v>
      </c>
    </row>
    <row r="878" spans="1:4" ht="14.25">
      <c r="A878" s="7" t="s">
        <v>1324</v>
      </c>
      <c r="B878" s="7">
        <v>59</v>
      </c>
      <c r="C878" s="7">
        <v>63</v>
      </c>
      <c r="D878" s="25">
        <f t="shared" si="13"/>
        <v>6.779661016949157</v>
      </c>
    </row>
    <row r="879" spans="1:4" ht="14.25">
      <c r="A879" s="7" t="s">
        <v>685</v>
      </c>
      <c r="B879" s="7"/>
      <c r="C879" s="7"/>
      <c r="D879" s="25" t="e">
        <f t="shared" si="13"/>
        <v>#DIV/0!</v>
      </c>
    </row>
    <row r="880" spans="1:4" ht="14.25">
      <c r="A880" s="7" t="s">
        <v>687</v>
      </c>
      <c r="B880" s="7">
        <f>SUM(B881:B906)</f>
        <v>2388</v>
      </c>
      <c r="C880" s="7">
        <f>SUM(C881:C906)</f>
        <v>3975</v>
      </c>
      <c r="D880" s="25">
        <f t="shared" si="13"/>
        <v>66.4572864321608</v>
      </c>
    </row>
    <row r="881" spans="1:4" ht="14.25">
      <c r="A881" s="7" t="s">
        <v>598</v>
      </c>
      <c r="B881" s="7">
        <v>340</v>
      </c>
      <c r="C881" s="7">
        <v>335</v>
      </c>
      <c r="D881" s="25">
        <f t="shared" si="13"/>
        <v>-1.4705882352941124</v>
      </c>
    </row>
    <row r="882" spans="1:4" ht="14.25">
      <c r="A882" s="7" t="s">
        <v>600</v>
      </c>
      <c r="B882" s="7">
        <v>46</v>
      </c>
      <c r="C882" s="7">
        <v>46</v>
      </c>
      <c r="D882" s="25">
        <f t="shared" si="13"/>
        <v>0</v>
      </c>
    </row>
    <row r="883" spans="1:4" ht="14.25">
      <c r="A883" s="7" t="s">
        <v>602</v>
      </c>
      <c r="B883" s="7"/>
      <c r="C883" s="7"/>
      <c r="D883" s="25" t="e">
        <f t="shared" si="13"/>
        <v>#DIV/0!</v>
      </c>
    </row>
    <row r="884" spans="1:4" ht="14.25">
      <c r="A884" s="7" t="s">
        <v>689</v>
      </c>
      <c r="B884" s="7">
        <v>56</v>
      </c>
      <c r="C884" s="7">
        <v>58</v>
      </c>
      <c r="D884" s="25">
        <f t="shared" si="13"/>
        <v>3.571428571428581</v>
      </c>
    </row>
    <row r="885" spans="1:4" ht="14.25">
      <c r="A885" s="7" t="s">
        <v>691</v>
      </c>
      <c r="B885" s="7"/>
      <c r="C885" s="7"/>
      <c r="D885" s="25" t="e">
        <f t="shared" si="13"/>
        <v>#DIV/0!</v>
      </c>
    </row>
    <row r="886" spans="1:4" ht="14.25">
      <c r="A886" s="7" t="s">
        <v>693</v>
      </c>
      <c r="B886" s="7"/>
      <c r="C886" s="7">
        <v>139</v>
      </c>
      <c r="D886" s="25" t="e">
        <f t="shared" si="13"/>
        <v>#DIV/0!</v>
      </c>
    </row>
    <row r="887" spans="1:4" ht="14.25">
      <c r="A887" s="7" t="s">
        <v>695</v>
      </c>
      <c r="B887" s="7"/>
      <c r="C887" s="7"/>
      <c r="D887" s="25" t="e">
        <f t="shared" si="13"/>
        <v>#DIV/0!</v>
      </c>
    </row>
    <row r="888" spans="1:4" ht="14.25">
      <c r="A888" s="7" t="s">
        <v>697</v>
      </c>
      <c r="B888" s="7"/>
      <c r="C888" s="7"/>
      <c r="D888" s="25" t="e">
        <f t="shared" si="13"/>
        <v>#DIV/0!</v>
      </c>
    </row>
    <row r="889" spans="1:4" ht="14.25">
      <c r="A889" s="7" t="s">
        <v>699</v>
      </c>
      <c r="B889" s="7">
        <v>55</v>
      </c>
      <c r="C889" s="7">
        <v>59</v>
      </c>
      <c r="D889" s="25">
        <f t="shared" si="13"/>
        <v>7.272727272727275</v>
      </c>
    </row>
    <row r="890" spans="1:4" ht="14.25">
      <c r="A890" s="7" t="s">
        <v>701</v>
      </c>
      <c r="B890" s="7">
        <v>51</v>
      </c>
      <c r="C890" s="7">
        <v>53</v>
      </c>
      <c r="D890" s="25">
        <f t="shared" si="13"/>
        <v>3.9215686274509887</v>
      </c>
    </row>
    <row r="891" spans="1:4" ht="14.25">
      <c r="A891" s="7" t="s">
        <v>703</v>
      </c>
      <c r="B891" s="7">
        <v>1124</v>
      </c>
      <c r="C891" s="7">
        <v>1743</v>
      </c>
      <c r="D891" s="25">
        <f t="shared" si="13"/>
        <v>55.071174377224196</v>
      </c>
    </row>
    <row r="892" spans="1:4" ht="14.25">
      <c r="A892" s="7" t="s">
        <v>705</v>
      </c>
      <c r="B892" s="7"/>
      <c r="C892" s="7"/>
      <c r="D892" s="25" t="e">
        <f t="shared" si="13"/>
        <v>#DIV/0!</v>
      </c>
    </row>
    <row r="893" spans="1:4" ht="14.25">
      <c r="A893" s="7" t="s">
        <v>706</v>
      </c>
      <c r="B893" s="7">
        <v>2</v>
      </c>
      <c r="C893" s="7">
        <v>2</v>
      </c>
      <c r="D893" s="25">
        <f t="shared" si="13"/>
        <v>0</v>
      </c>
    </row>
    <row r="894" spans="1:4" ht="14.25">
      <c r="A894" s="7" t="s">
        <v>707</v>
      </c>
      <c r="B894" s="7">
        <v>17</v>
      </c>
      <c r="C894" s="7">
        <v>38</v>
      </c>
      <c r="D894" s="25">
        <f t="shared" si="13"/>
        <v>123.52941176470588</v>
      </c>
    </row>
    <row r="895" spans="1:4" ht="14.25">
      <c r="A895" s="7" t="s">
        <v>665</v>
      </c>
      <c r="B895" s="7">
        <v>80</v>
      </c>
      <c r="C895" s="7">
        <v>282</v>
      </c>
      <c r="D895" s="25">
        <f t="shared" si="13"/>
        <v>252.5</v>
      </c>
    </row>
    <row r="896" spans="1:4" ht="14.25">
      <c r="A896" s="7" t="s">
        <v>667</v>
      </c>
      <c r="B896" s="7">
        <v>17</v>
      </c>
      <c r="C896" s="7">
        <v>150</v>
      </c>
      <c r="D896" s="25">
        <f t="shared" si="13"/>
        <v>782.3529411764706</v>
      </c>
    </row>
    <row r="897" spans="1:4" ht="14.25">
      <c r="A897" s="7" t="s">
        <v>1325</v>
      </c>
      <c r="B897" s="7">
        <v>10</v>
      </c>
      <c r="C897" s="7">
        <v>32</v>
      </c>
      <c r="D897" s="25">
        <f t="shared" si="13"/>
        <v>220.00000000000003</v>
      </c>
    </row>
    <row r="898" spans="1:4" ht="14.25">
      <c r="A898" s="7" t="s">
        <v>671</v>
      </c>
      <c r="B898" s="7"/>
      <c r="C898" s="7"/>
      <c r="D898" s="25" t="e">
        <f t="shared" si="13"/>
        <v>#DIV/0!</v>
      </c>
    </row>
    <row r="899" spans="1:4" ht="14.25">
      <c r="A899" s="7" t="s">
        <v>673</v>
      </c>
      <c r="B899" s="7"/>
      <c r="C899" s="7"/>
      <c r="D899" s="25" t="e">
        <f t="shared" si="13"/>
        <v>#DIV/0!</v>
      </c>
    </row>
    <row r="900" spans="1:4" ht="14.25">
      <c r="A900" s="7" t="s">
        <v>675</v>
      </c>
      <c r="B900" s="7"/>
      <c r="C900" s="7">
        <v>10</v>
      </c>
      <c r="D900" s="25" t="e">
        <f t="shared" si="13"/>
        <v>#DIV/0!</v>
      </c>
    </row>
    <row r="901" spans="1:4" ht="14.25">
      <c r="A901" s="7" t="s">
        <v>677</v>
      </c>
      <c r="B901" s="7">
        <v>380</v>
      </c>
      <c r="C901" s="7">
        <v>242</v>
      </c>
      <c r="D901" s="25">
        <f aca="true" t="shared" si="14" ref="D901:D964">(C901/B901-1)*100</f>
        <v>-36.31578947368421</v>
      </c>
    </row>
    <row r="902" spans="1:4" ht="14.25">
      <c r="A902" s="7" t="s">
        <v>679</v>
      </c>
      <c r="B902" s="7">
        <v>200</v>
      </c>
      <c r="C902" s="7">
        <v>130</v>
      </c>
      <c r="D902" s="25">
        <f t="shared" si="14"/>
        <v>-35</v>
      </c>
    </row>
    <row r="903" spans="1:4" ht="14.25">
      <c r="A903" s="7" t="s">
        <v>670</v>
      </c>
      <c r="B903" s="7"/>
      <c r="C903" s="7"/>
      <c r="D903" s="25" t="e">
        <f t="shared" si="14"/>
        <v>#DIV/0!</v>
      </c>
    </row>
    <row r="904" spans="1:4" ht="14.25">
      <c r="A904" s="7" t="s">
        <v>682</v>
      </c>
      <c r="B904" s="7"/>
      <c r="C904" s="7">
        <v>50</v>
      </c>
      <c r="D904" s="25" t="e">
        <f t="shared" si="14"/>
        <v>#DIV/0!</v>
      </c>
    </row>
    <row r="905" spans="1:4" ht="14.25">
      <c r="A905" s="7" t="s">
        <v>684</v>
      </c>
      <c r="B905" s="7">
        <v>10</v>
      </c>
      <c r="C905" s="7">
        <v>606</v>
      </c>
      <c r="D905" s="25">
        <f t="shared" si="14"/>
        <v>5960</v>
      </c>
    </row>
    <row r="906" spans="1:4" ht="14.25">
      <c r="A906" s="7" t="s">
        <v>686</v>
      </c>
      <c r="B906" s="7"/>
      <c r="C906" s="7"/>
      <c r="D906" s="25" t="e">
        <f t="shared" si="14"/>
        <v>#DIV/0!</v>
      </c>
    </row>
    <row r="907" spans="1:4" ht="14.25">
      <c r="A907" s="7" t="s">
        <v>688</v>
      </c>
      <c r="B907" s="7">
        <f>SUM(B908:B917)</f>
        <v>30</v>
      </c>
      <c r="C907" s="7">
        <f>SUM(C908:C917)</f>
        <v>1026</v>
      </c>
      <c r="D907" s="25">
        <f t="shared" si="14"/>
        <v>3320.0000000000005</v>
      </c>
    </row>
    <row r="908" spans="1:4" ht="14.25">
      <c r="A908" s="7" t="s">
        <v>598</v>
      </c>
      <c r="B908" s="7">
        <v>30</v>
      </c>
      <c r="C908" s="7"/>
      <c r="D908" s="25">
        <f t="shared" si="14"/>
        <v>-100</v>
      </c>
    </row>
    <row r="909" spans="1:4" ht="14.25">
      <c r="A909" s="7" t="s">
        <v>600</v>
      </c>
      <c r="B909" s="7"/>
      <c r="C909" s="7">
        <v>26</v>
      </c>
      <c r="D909" s="25" t="e">
        <f t="shared" si="14"/>
        <v>#DIV/0!</v>
      </c>
    </row>
    <row r="910" spans="1:4" ht="14.25">
      <c r="A910" s="7" t="s">
        <v>602</v>
      </c>
      <c r="B910" s="7"/>
      <c r="C910" s="7"/>
      <c r="D910" s="25" t="e">
        <f t="shared" si="14"/>
        <v>#DIV/0!</v>
      </c>
    </row>
    <row r="911" spans="1:4" ht="14.25">
      <c r="A911" s="7" t="s">
        <v>690</v>
      </c>
      <c r="B911" s="7"/>
      <c r="C911" s="7"/>
      <c r="D911" s="25" t="e">
        <f t="shared" si="14"/>
        <v>#DIV/0!</v>
      </c>
    </row>
    <row r="912" spans="1:4" ht="14.25">
      <c r="A912" s="7" t="s">
        <v>692</v>
      </c>
      <c r="B912" s="7"/>
      <c r="C912" s="7"/>
      <c r="D912" s="25" t="e">
        <f t="shared" si="14"/>
        <v>#DIV/0!</v>
      </c>
    </row>
    <row r="913" spans="1:4" ht="14.25">
      <c r="A913" s="7" t="s">
        <v>694</v>
      </c>
      <c r="B913" s="7"/>
      <c r="C913" s="7"/>
      <c r="D913" s="25" t="e">
        <f t="shared" si="14"/>
        <v>#DIV/0!</v>
      </c>
    </row>
    <row r="914" spans="1:4" ht="14.25">
      <c r="A914" s="7" t="s">
        <v>696</v>
      </c>
      <c r="B914" s="7"/>
      <c r="C914" s="7"/>
      <c r="D914" s="25" t="e">
        <f t="shared" si="14"/>
        <v>#DIV/0!</v>
      </c>
    </row>
    <row r="915" spans="1:4" ht="14.25">
      <c r="A915" s="7" t="s">
        <v>1326</v>
      </c>
      <c r="B915" s="7"/>
      <c r="C915" s="7"/>
      <c r="D915" s="25" t="e">
        <f t="shared" si="14"/>
        <v>#DIV/0!</v>
      </c>
    </row>
    <row r="916" spans="1:4" ht="14.25">
      <c r="A916" s="7" t="s">
        <v>700</v>
      </c>
      <c r="B916" s="7"/>
      <c r="C916" s="7">
        <v>1000</v>
      </c>
      <c r="D916" s="25" t="e">
        <f t="shared" si="14"/>
        <v>#DIV/0!</v>
      </c>
    </row>
    <row r="917" spans="1:4" ht="14.25">
      <c r="A917" s="7" t="s">
        <v>702</v>
      </c>
      <c r="B917" s="7"/>
      <c r="C917" s="7"/>
      <c r="D917" s="25" t="e">
        <f t="shared" si="14"/>
        <v>#DIV/0!</v>
      </c>
    </row>
    <row r="918" spans="1:4" ht="14.25">
      <c r="A918" s="7" t="s">
        <v>704</v>
      </c>
      <c r="B918" s="7">
        <f>SUM(B919:B928)</f>
        <v>546</v>
      </c>
      <c r="C918" s="7">
        <f>SUM(C919:C928)</f>
        <v>416</v>
      </c>
      <c r="D918" s="25">
        <f t="shared" si="14"/>
        <v>-23.809523809523814</v>
      </c>
    </row>
    <row r="919" spans="1:4" ht="14.25">
      <c r="A919" s="7" t="s">
        <v>598</v>
      </c>
      <c r="B919" s="7">
        <v>20</v>
      </c>
      <c r="C919" s="7"/>
      <c r="D919" s="25">
        <f t="shared" si="14"/>
        <v>-100</v>
      </c>
    </row>
    <row r="920" spans="1:4" ht="14.25">
      <c r="A920" s="7" t="s">
        <v>600</v>
      </c>
      <c r="B920" s="7"/>
      <c r="C920" s="7">
        <v>20</v>
      </c>
      <c r="D920" s="25" t="e">
        <f t="shared" si="14"/>
        <v>#DIV/0!</v>
      </c>
    </row>
    <row r="921" spans="1:4" ht="14.25">
      <c r="A921" s="7" t="s">
        <v>602</v>
      </c>
      <c r="B921" s="7"/>
      <c r="C921" s="7"/>
      <c r="D921" s="25" t="e">
        <f t="shared" si="14"/>
        <v>#DIV/0!</v>
      </c>
    </row>
    <row r="922" spans="1:4" ht="14.25">
      <c r="A922" s="7" t="s">
        <v>708</v>
      </c>
      <c r="B922" s="7">
        <v>495</v>
      </c>
      <c r="C922" s="7">
        <v>358</v>
      </c>
      <c r="D922" s="25">
        <f t="shared" si="14"/>
        <v>-27.67676767676768</v>
      </c>
    </row>
    <row r="923" spans="1:4" ht="14.25">
      <c r="A923" s="7" t="s">
        <v>710</v>
      </c>
      <c r="B923" s="7"/>
      <c r="C923" s="7"/>
      <c r="D923" s="25" t="e">
        <f t="shared" si="14"/>
        <v>#DIV/0!</v>
      </c>
    </row>
    <row r="924" spans="1:4" ht="14.25">
      <c r="A924" s="7" t="s">
        <v>712</v>
      </c>
      <c r="B924" s="7"/>
      <c r="C924" s="7"/>
      <c r="D924" s="25" t="e">
        <f t="shared" si="14"/>
        <v>#DIV/0!</v>
      </c>
    </row>
    <row r="925" spans="1:4" ht="14.25">
      <c r="A925" s="7" t="s">
        <v>714</v>
      </c>
      <c r="B925" s="7"/>
      <c r="C925" s="7"/>
      <c r="D925" s="25" t="e">
        <f t="shared" si="14"/>
        <v>#DIV/0!</v>
      </c>
    </row>
    <row r="926" spans="1:4" ht="14.25">
      <c r="A926" s="7" t="s">
        <v>716</v>
      </c>
      <c r="B926" s="7"/>
      <c r="C926" s="7"/>
      <c r="D926" s="25" t="e">
        <f t="shared" si="14"/>
        <v>#DIV/0!</v>
      </c>
    </row>
    <row r="927" spans="1:4" ht="14.25">
      <c r="A927" s="7" t="s">
        <v>718</v>
      </c>
      <c r="B927" s="7"/>
      <c r="C927" s="7"/>
      <c r="D927" s="25" t="e">
        <f t="shared" si="14"/>
        <v>#DIV/0!</v>
      </c>
    </row>
    <row r="928" spans="1:4" ht="14.25">
      <c r="A928" s="7" t="s">
        <v>720</v>
      </c>
      <c r="B928" s="7">
        <v>31</v>
      </c>
      <c r="C928" s="7">
        <v>38</v>
      </c>
      <c r="D928" s="25">
        <f t="shared" si="14"/>
        <v>22.580645161290324</v>
      </c>
    </row>
    <row r="929" spans="1:4" ht="14.25">
      <c r="A929" s="7" t="s">
        <v>721</v>
      </c>
      <c r="B929" s="7">
        <f>SUM(B930:B934)</f>
        <v>349</v>
      </c>
      <c r="C929" s="7">
        <f>SUM(C930:C934)</f>
        <v>359</v>
      </c>
      <c r="D929" s="25">
        <f t="shared" si="14"/>
        <v>2.865329512893977</v>
      </c>
    </row>
    <row r="930" spans="1:4" ht="14.25">
      <c r="A930" s="7" t="s">
        <v>722</v>
      </c>
      <c r="B930" s="7">
        <v>129</v>
      </c>
      <c r="C930" s="7">
        <v>139</v>
      </c>
      <c r="D930" s="25">
        <f t="shared" si="14"/>
        <v>7.751937984496116</v>
      </c>
    </row>
    <row r="931" spans="1:4" ht="14.25">
      <c r="A931" s="7" t="s">
        <v>723</v>
      </c>
      <c r="B931" s="7"/>
      <c r="C931" s="7"/>
      <c r="D931" s="25" t="e">
        <f t="shared" si="14"/>
        <v>#DIV/0!</v>
      </c>
    </row>
    <row r="932" spans="1:4" ht="14.25">
      <c r="A932" s="7" t="s">
        <v>725</v>
      </c>
      <c r="B932" s="7"/>
      <c r="C932" s="7"/>
      <c r="D932" s="25" t="e">
        <f t="shared" si="14"/>
        <v>#DIV/0!</v>
      </c>
    </row>
    <row r="933" spans="1:4" ht="14.25">
      <c r="A933" s="7" t="s">
        <v>727</v>
      </c>
      <c r="B933" s="7"/>
      <c r="C933" s="7"/>
      <c r="D933" s="25" t="e">
        <f t="shared" si="14"/>
        <v>#DIV/0!</v>
      </c>
    </row>
    <row r="934" spans="1:4" ht="14.25">
      <c r="A934" s="7" t="s">
        <v>729</v>
      </c>
      <c r="B934" s="7">
        <v>220</v>
      </c>
      <c r="C934" s="7">
        <v>220</v>
      </c>
      <c r="D934" s="25">
        <f t="shared" si="14"/>
        <v>0</v>
      </c>
    </row>
    <row r="935" spans="1:4" ht="14.25">
      <c r="A935" s="7" t="s">
        <v>731</v>
      </c>
      <c r="B935" s="7">
        <f>SUM(B936:B941)</f>
        <v>90</v>
      </c>
      <c r="C935" s="7">
        <f>SUM(C936:C941)</f>
        <v>50</v>
      </c>
      <c r="D935" s="25">
        <f t="shared" si="14"/>
        <v>-44.44444444444444</v>
      </c>
    </row>
    <row r="936" spans="1:4" ht="14.25">
      <c r="A936" s="7" t="s">
        <v>733</v>
      </c>
      <c r="B936" s="7">
        <v>20</v>
      </c>
      <c r="C936" s="7">
        <v>50</v>
      </c>
      <c r="D936" s="25">
        <f t="shared" si="14"/>
        <v>150</v>
      </c>
    </row>
    <row r="937" spans="1:4" ht="14.25">
      <c r="A937" s="7" t="s">
        <v>1327</v>
      </c>
      <c r="B937" s="7"/>
      <c r="C937" s="7"/>
      <c r="D937" s="25" t="e">
        <f t="shared" si="14"/>
        <v>#DIV/0!</v>
      </c>
    </row>
    <row r="938" spans="1:4" ht="14.25">
      <c r="A938" s="7" t="s">
        <v>737</v>
      </c>
      <c r="B938" s="7"/>
      <c r="C938" s="7"/>
      <c r="D938" s="25" t="e">
        <f t="shared" si="14"/>
        <v>#DIV/0!</v>
      </c>
    </row>
    <row r="939" spans="1:4" ht="14.25">
      <c r="A939" s="7" t="s">
        <v>739</v>
      </c>
      <c r="B939" s="7"/>
      <c r="C939" s="7"/>
      <c r="D939" s="25" t="e">
        <f t="shared" si="14"/>
        <v>#DIV/0!</v>
      </c>
    </row>
    <row r="940" spans="1:4" ht="14.25">
      <c r="A940" s="7" t="s">
        <v>741</v>
      </c>
      <c r="B940" s="7"/>
      <c r="C940" s="7"/>
      <c r="D940" s="25" t="e">
        <f t="shared" si="14"/>
        <v>#DIV/0!</v>
      </c>
    </row>
    <row r="941" spans="1:4" ht="14.25">
      <c r="A941" s="7" t="s">
        <v>743</v>
      </c>
      <c r="B941" s="7">
        <v>70</v>
      </c>
      <c r="C941" s="7"/>
      <c r="D941" s="25">
        <f t="shared" si="14"/>
        <v>-100</v>
      </c>
    </row>
    <row r="942" spans="1:4" ht="14.25">
      <c r="A942" s="7" t="s">
        <v>1328</v>
      </c>
      <c r="B942" s="7">
        <f>SUM(B943:B945)</f>
        <v>0</v>
      </c>
      <c r="C942" s="7">
        <f>SUM(C943:C945)</f>
        <v>0</v>
      </c>
      <c r="D942" s="25" t="e">
        <f t="shared" si="14"/>
        <v>#DIV/0!</v>
      </c>
    </row>
    <row r="943" spans="1:4" ht="14.25">
      <c r="A943" s="7" t="s">
        <v>1329</v>
      </c>
      <c r="B943" s="7"/>
      <c r="C943" s="7"/>
      <c r="D943" s="25" t="e">
        <f t="shared" si="14"/>
        <v>#DIV/0!</v>
      </c>
    </row>
    <row r="944" spans="1:4" ht="14.25">
      <c r="A944" s="7" t="s">
        <v>1330</v>
      </c>
      <c r="B944" s="7"/>
      <c r="C944" s="7"/>
      <c r="D944" s="25" t="e">
        <f t="shared" si="14"/>
        <v>#DIV/0!</v>
      </c>
    </row>
    <row r="945" spans="1:4" ht="14.25">
      <c r="A945" s="7" t="s">
        <v>1331</v>
      </c>
      <c r="B945" s="7"/>
      <c r="C945" s="7"/>
      <c r="D945" s="25" t="e">
        <f t="shared" si="14"/>
        <v>#DIV/0!</v>
      </c>
    </row>
    <row r="946" spans="1:4" ht="14.25">
      <c r="A946" s="7" t="s">
        <v>1332</v>
      </c>
      <c r="B946" s="7">
        <f>SUM(B947:B949)</f>
        <v>0</v>
      </c>
      <c r="C946" s="7">
        <f>SUM(C947:C949)</f>
        <v>0</v>
      </c>
      <c r="D946" s="25" t="e">
        <f t="shared" si="14"/>
        <v>#DIV/0!</v>
      </c>
    </row>
    <row r="947" spans="1:4" ht="14.25">
      <c r="A947" s="7" t="s">
        <v>1333</v>
      </c>
      <c r="B947" s="7"/>
      <c r="C947" s="7"/>
      <c r="D947" s="25" t="e">
        <f t="shared" si="14"/>
        <v>#DIV/0!</v>
      </c>
    </row>
    <row r="948" spans="1:4" ht="14.25">
      <c r="A948" s="7" t="s">
        <v>1334</v>
      </c>
      <c r="B948" s="7"/>
      <c r="C948" s="7"/>
      <c r="D948" s="25" t="e">
        <f t="shared" si="14"/>
        <v>#DIV/0!</v>
      </c>
    </row>
    <row r="949" spans="1:4" ht="14.25">
      <c r="A949" s="7" t="s">
        <v>1335</v>
      </c>
      <c r="B949" s="7"/>
      <c r="C949" s="7"/>
      <c r="D949" s="25" t="e">
        <f t="shared" si="14"/>
        <v>#DIV/0!</v>
      </c>
    </row>
    <row r="950" spans="1:4" ht="14.25">
      <c r="A950" s="7" t="s">
        <v>711</v>
      </c>
      <c r="B950" s="7">
        <f>SUM(B951:B952)</f>
        <v>1504</v>
      </c>
      <c r="C950" s="7">
        <f>SUM(C951:C952)</f>
        <v>8054</v>
      </c>
      <c r="D950" s="25">
        <f t="shared" si="14"/>
        <v>435.5053191489362</v>
      </c>
    </row>
    <row r="951" spans="1:4" ht="14.25">
      <c r="A951" s="7" t="s">
        <v>713</v>
      </c>
      <c r="B951" s="7"/>
      <c r="C951" s="7"/>
      <c r="D951" s="25" t="e">
        <f t="shared" si="14"/>
        <v>#DIV/0!</v>
      </c>
    </row>
    <row r="952" spans="1:4" ht="14.25">
      <c r="A952" s="7" t="s">
        <v>715</v>
      </c>
      <c r="B952" s="7">
        <v>1504</v>
      </c>
      <c r="C952" s="7">
        <v>8054</v>
      </c>
      <c r="D952" s="25">
        <f t="shared" si="14"/>
        <v>435.5053191489362</v>
      </c>
    </row>
    <row r="953" spans="1:4" ht="14.25">
      <c r="A953" s="7" t="s">
        <v>1336</v>
      </c>
      <c r="B953" s="7">
        <f>B954+B984+B994+B1004+B1009+B1016+B1021</f>
        <v>12398</v>
      </c>
      <c r="C953" s="7">
        <f>C954+C984+C994+C1004+C1009+C1016+C1021</f>
        <v>9855</v>
      </c>
      <c r="D953" s="25">
        <f t="shared" si="14"/>
        <v>-20.511372802064855</v>
      </c>
    </row>
    <row r="954" spans="1:4" ht="14.25">
      <c r="A954" s="7" t="s">
        <v>719</v>
      </c>
      <c r="B954" s="7">
        <f>SUM(B955:B983)</f>
        <v>9682</v>
      </c>
      <c r="C954" s="7">
        <f>SUM(C955:C983)</f>
        <v>9850</v>
      </c>
      <c r="D954" s="25">
        <f t="shared" si="14"/>
        <v>1.7351786820904769</v>
      </c>
    </row>
    <row r="955" spans="1:4" ht="14.25">
      <c r="A955" s="7" t="s">
        <v>598</v>
      </c>
      <c r="B955" s="7">
        <v>245</v>
      </c>
      <c r="C955" s="7">
        <v>252</v>
      </c>
      <c r="D955" s="25">
        <f t="shared" si="14"/>
        <v>2.857142857142847</v>
      </c>
    </row>
    <row r="956" spans="1:4" ht="14.25">
      <c r="A956" s="7" t="s">
        <v>600</v>
      </c>
      <c r="B956" s="7">
        <v>2601</v>
      </c>
      <c r="C956" s="7">
        <v>2618</v>
      </c>
      <c r="D956" s="25">
        <f t="shared" si="14"/>
        <v>0.6535947712418277</v>
      </c>
    </row>
    <row r="957" spans="1:4" ht="14.25">
      <c r="A957" s="7" t="s">
        <v>602</v>
      </c>
      <c r="B957" s="7"/>
      <c r="C957" s="7"/>
      <c r="D957" s="25" t="e">
        <f t="shared" si="14"/>
        <v>#DIV/0!</v>
      </c>
    </row>
    <row r="958" spans="1:4" ht="14.25">
      <c r="A958" s="7" t="s">
        <v>724</v>
      </c>
      <c r="B958" s="7"/>
      <c r="C958" s="7"/>
      <c r="D958" s="25" t="e">
        <f t="shared" si="14"/>
        <v>#DIV/0!</v>
      </c>
    </row>
    <row r="959" spans="1:4" ht="14.25">
      <c r="A959" s="7" t="s">
        <v>726</v>
      </c>
      <c r="B959" s="7"/>
      <c r="C959" s="7"/>
      <c r="D959" s="25" t="e">
        <f t="shared" si="14"/>
        <v>#DIV/0!</v>
      </c>
    </row>
    <row r="960" spans="1:4" ht="14.25">
      <c r="A960" s="7" t="s">
        <v>728</v>
      </c>
      <c r="B960" s="7">
        <v>6715</v>
      </c>
      <c r="C960" s="7">
        <v>6843</v>
      </c>
      <c r="D960" s="25">
        <f t="shared" si="14"/>
        <v>1.9061801935964295</v>
      </c>
    </row>
    <row r="961" spans="1:4" ht="14.25">
      <c r="A961" s="7" t="s">
        <v>730</v>
      </c>
      <c r="B961" s="7"/>
      <c r="C961" s="7"/>
      <c r="D961" s="25" t="e">
        <f t="shared" si="14"/>
        <v>#DIV/0!</v>
      </c>
    </row>
    <row r="962" spans="1:4" ht="14.25">
      <c r="A962" s="7" t="s">
        <v>732</v>
      </c>
      <c r="B962" s="7">
        <v>27</v>
      </c>
      <c r="C962" s="7">
        <v>27</v>
      </c>
      <c r="D962" s="25">
        <f t="shared" si="14"/>
        <v>0</v>
      </c>
    </row>
    <row r="963" spans="1:4" ht="14.25">
      <c r="A963" s="7" t="s">
        <v>734</v>
      </c>
      <c r="B963" s="7"/>
      <c r="C963" s="7"/>
      <c r="D963" s="25" t="e">
        <f t="shared" si="14"/>
        <v>#DIV/0!</v>
      </c>
    </row>
    <row r="964" spans="1:4" ht="14.25">
      <c r="A964" s="7" t="s">
        <v>736</v>
      </c>
      <c r="B964" s="7"/>
      <c r="C964" s="7"/>
      <c r="D964" s="25" t="e">
        <f t="shared" si="14"/>
        <v>#DIV/0!</v>
      </c>
    </row>
    <row r="965" spans="1:4" ht="14.25">
      <c r="A965" s="7" t="s">
        <v>738</v>
      </c>
      <c r="B965" s="7"/>
      <c r="C965" s="7"/>
      <c r="D965" s="25" t="e">
        <f aca="true" t="shared" si="15" ref="D965:D1028">(C965/B965-1)*100</f>
        <v>#DIV/0!</v>
      </c>
    </row>
    <row r="966" spans="1:4" ht="14.25">
      <c r="A966" s="7" t="s">
        <v>740</v>
      </c>
      <c r="B966" s="7">
        <v>79</v>
      </c>
      <c r="C966" s="7">
        <v>95</v>
      </c>
      <c r="D966" s="25">
        <f t="shared" si="15"/>
        <v>20.253164556962023</v>
      </c>
    </row>
    <row r="967" spans="1:4" ht="14.25">
      <c r="A967" s="7" t="s">
        <v>742</v>
      </c>
      <c r="B967" s="7"/>
      <c r="C967" s="7"/>
      <c r="D967" s="25" t="e">
        <f t="shared" si="15"/>
        <v>#DIV/0!</v>
      </c>
    </row>
    <row r="968" spans="1:4" ht="14.25">
      <c r="A968" s="7" t="s">
        <v>744</v>
      </c>
      <c r="B968" s="7"/>
      <c r="C968" s="7"/>
      <c r="D968" s="25" t="e">
        <f t="shared" si="15"/>
        <v>#DIV/0!</v>
      </c>
    </row>
    <row r="969" spans="1:4" ht="14.25">
      <c r="A969" s="7" t="s">
        <v>746</v>
      </c>
      <c r="B969" s="7"/>
      <c r="C969" s="7"/>
      <c r="D969" s="25" t="e">
        <f t="shared" si="15"/>
        <v>#DIV/0!</v>
      </c>
    </row>
    <row r="970" spans="1:4" ht="14.25">
      <c r="A970" s="7" t="s">
        <v>748</v>
      </c>
      <c r="B970" s="7"/>
      <c r="C970" s="7"/>
      <c r="D970" s="25" t="e">
        <f t="shared" si="15"/>
        <v>#DIV/0!</v>
      </c>
    </row>
    <row r="971" spans="1:4" ht="14.25">
      <c r="A971" s="7" t="s">
        <v>750</v>
      </c>
      <c r="B971" s="7"/>
      <c r="C971" s="7"/>
      <c r="D971" s="25" t="e">
        <f t="shared" si="15"/>
        <v>#DIV/0!</v>
      </c>
    </row>
    <row r="972" spans="1:4" ht="14.25">
      <c r="A972" s="7" t="s">
        <v>752</v>
      </c>
      <c r="B972" s="7"/>
      <c r="C972" s="7"/>
      <c r="D972" s="25" t="e">
        <f t="shared" si="15"/>
        <v>#DIV/0!</v>
      </c>
    </row>
    <row r="973" spans="1:4" ht="14.25">
      <c r="A973" s="7" t="s">
        <v>754</v>
      </c>
      <c r="B973" s="7">
        <v>15</v>
      </c>
      <c r="C973" s="7"/>
      <c r="D973" s="25">
        <f t="shared" si="15"/>
        <v>-100</v>
      </c>
    </row>
    <row r="974" spans="1:4" ht="14.25">
      <c r="A974" s="7" t="s">
        <v>756</v>
      </c>
      <c r="B974" s="7"/>
      <c r="C974" s="7"/>
      <c r="D974" s="25" t="e">
        <f t="shared" si="15"/>
        <v>#DIV/0!</v>
      </c>
    </row>
    <row r="975" spans="1:4" ht="14.25">
      <c r="A975" s="7" t="s">
        <v>758</v>
      </c>
      <c r="B975" s="7"/>
      <c r="C975" s="7"/>
      <c r="D975" s="25" t="e">
        <f t="shared" si="15"/>
        <v>#DIV/0!</v>
      </c>
    </row>
    <row r="976" spans="1:4" ht="14.25">
      <c r="A976" s="7" t="s">
        <v>759</v>
      </c>
      <c r="B976" s="7"/>
      <c r="C976" s="7"/>
      <c r="D976" s="25" t="e">
        <f t="shared" si="15"/>
        <v>#DIV/0!</v>
      </c>
    </row>
    <row r="977" spans="1:4" ht="14.25">
      <c r="A977" s="7" t="s">
        <v>761</v>
      </c>
      <c r="B977" s="7"/>
      <c r="C977" s="7"/>
      <c r="D977" s="25" t="e">
        <f t="shared" si="15"/>
        <v>#DIV/0!</v>
      </c>
    </row>
    <row r="978" spans="1:4" ht="14.25">
      <c r="A978" s="7" t="s">
        <v>763</v>
      </c>
      <c r="B978" s="7"/>
      <c r="C978" s="7">
        <v>15</v>
      </c>
      <c r="D978" s="25" t="e">
        <f t="shared" si="15"/>
        <v>#DIV/0!</v>
      </c>
    </row>
    <row r="979" spans="1:4" ht="14.25">
      <c r="A979" s="7" t="s">
        <v>765</v>
      </c>
      <c r="B979" s="7"/>
      <c r="C979" s="7"/>
      <c r="D979" s="25" t="e">
        <f t="shared" si="15"/>
        <v>#DIV/0!</v>
      </c>
    </row>
    <row r="980" spans="1:4" ht="14.25">
      <c r="A980" s="7" t="s">
        <v>767</v>
      </c>
      <c r="B980" s="7"/>
      <c r="C980" s="7"/>
      <c r="D980" s="25" t="e">
        <f t="shared" si="15"/>
        <v>#DIV/0!</v>
      </c>
    </row>
    <row r="981" spans="1:4" ht="14.25">
      <c r="A981" s="7" t="s">
        <v>769</v>
      </c>
      <c r="B981" s="7"/>
      <c r="C981" s="7"/>
      <c r="D981" s="25" t="e">
        <f t="shared" si="15"/>
        <v>#DIV/0!</v>
      </c>
    </row>
    <row r="982" spans="1:4" ht="14.25">
      <c r="A982" s="7" t="s">
        <v>771</v>
      </c>
      <c r="B982" s="7"/>
      <c r="C982" s="7"/>
      <c r="D982" s="25" t="e">
        <f t="shared" si="15"/>
        <v>#DIV/0!</v>
      </c>
    </row>
    <row r="983" spans="1:4" ht="14.25">
      <c r="A983" s="7" t="s">
        <v>773</v>
      </c>
      <c r="B983" s="7"/>
      <c r="C983" s="7"/>
      <c r="D983" s="25" t="e">
        <f t="shared" si="15"/>
        <v>#DIV/0!</v>
      </c>
    </row>
    <row r="984" spans="1:4" ht="14.25">
      <c r="A984" s="7" t="s">
        <v>774</v>
      </c>
      <c r="B984" s="7">
        <f>SUM(B985:B993)</f>
        <v>0</v>
      </c>
      <c r="C984" s="7">
        <f>SUM(C985:C993)</f>
        <v>0</v>
      </c>
      <c r="D984" s="25" t="e">
        <f t="shared" si="15"/>
        <v>#DIV/0!</v>
      </c>
    </row>
    <row r="985" spans="1:4" ht="14.25">
      <c r="A985" s="7" t="s">
        <v>598</v>
      </c>
      <c r="B985" s="7"/>
      <c r="C985" s="7"/>
      <c r="D985" s="25" t="e">
        <f t="shared" si="15"/>
        <v>#DIV/0!</v>
      </c>
    </row>
    <row r="986" spans="1:4" ht="14.25">
      <c r="A986" s="7" t="s">
        <v>600</v>
      </c>
      <c r="B986" s="7"/>
      <c r="C986" s="7"/>
      <c r="D986" s="25" t="e">
        <f t="shared" si="15"/>
        <v>#DIV/0!</v>
      </c>
    </row>
    <row r="987" spans="1:4" ht="14.25">
      <c r="A987" s="7" t="s">
        <v>602</v>
      </c>
      <c r="B987" s="7"/>
      <c r="C987" s="7"/>
      <c r="D987" s="25" t="e">
        <f t="shared" si="15"/>
        <v>#DIV/0!</v>
      </c>
    </row>
    <row r="988" spans="1:4" ht="14.25">
      <c r="A988" s="7" t="s">
        <v>777</v>
      </c>
      <c r="B988" s="7"/>
      <c r="C988" s="7"/>
      <c r="D988" s="25" t="e">
        <f t="shared" si="15"/>
        <v>#DIV/0!</v>
      </c>
    </row>
    <row r="989" spans="1:4" ht="14.25">
      <c r="A989" s="7" t="s">
        <v>779</v>
      </c>
      <c r="B989" s="7"/>
      <c r="C989" s="7"/>
      <c r="D989" s="25" t="e">
        <f t="shared" si="15"/>
        <v>#DIV/0!</v>
      </c>
    </row>
    <row r="990" spans="1:4" ht="14.25">
      <c r="A990" s="7" t="s">
        <v>781</v>
      </c>
      <c r="B990" s="7"/>
      <c r="C990" s="7"/>
      <c r="D990" s="25" t="e">
        <f t="shared" si="15"/>
        <v>#DIV/0!</v>
      </c>
    </row>
    <row r="991" spans="1:4" ht="14.25">
      <c r="A991" s="7" t="s">
        <v>783</v>
      </c>
      <c r="B991" s="7"/>
      <c r="C991" s="7"/>
      <c r="D991" s="25" t="e">
        <f t="shared" si="15"/>
        <v>#DIV/0!</v>
      </c>
    </row>
    <row r="992" spans="1:4" ht="14.25">
      <c r="A992" s="7" t="s">
        <v>1337</v>
      </c>
      <c r="B992" s="7"/>
      <c r="C992" s="7"/>
      <c r="D992" s="25" t="e">
        <f t="shared" si="15"/>
        <v>#DIV/0!</v>
      </c>
    </row>
    <row r="993" spans="1:4" ht="14.25">
      <c r="A993" s="7" t="s">
        <v>787</v>
      </c>
      <c r="B993" s="7"/>
      <c r="C993" s="7"/>
      <c r="D993" s="25" t="e">
        <f t="shared" si="15"/>
        <v>#DIV/0!</v>
      </c>
    </row>
    <row r="994" spans="1:4" ht="14.25">
      <c r="A994" s="7" t="s">
        <v>789</v>
      </c>
      <c r="B994" s="7">
        <f>SUM(B995:B1003)</f>
        <v>0</v>
      </c>
      <c r="C994" s="7">
        <f>SUM(C995:C1003)</f>
        <v>0</v>
      </c>
      <c r="D994" s="25" t="e">
        <f t="shared" si="15"/>
        <v>#DIV/0!</v>
      </c>
    </row>
    <row r="995" spans="1:4" ht="14.25">
      <c r="A995" s="7" t="s">
        <v>598</v>
      </c>
      <c r="B995" s="7"/>
      <c r="C995" s="7"/>
      <c r="D995" s="25" t="e">
        <f t="shared" si="15"/>
        <v>#DIV/0!</v>
      </c>
    </row>
    <row r="996" spans="1:4" ht="14.25">
      <c r="A996" s="7" t="s">
        <v>600</v>
      </c>
      <c r="B996" s="7"/>
      <c r="C996" s="7"/>
      <c r="D996" s="25" t="e">
        <f t="shared" si="15"/>
        <v>#DIV/0!</v>
      </c>
    </row>
    <row r="997" spans="1:4" ht="14.25">
      <c r="A997" s="7" t="s">
        <v>602</v>
      </c>
      <c r="B997" s="7"/>
      <c r="C997" s="7"/>
      <c r="D997" s="25" t="e">
        <f t="shared" si="15"/>
        <v>#DIV/0!</v>
      </c>
    </row>
    <row r="998" spans="1:4" ht="14.25">
      <c r="A998" s="7" t="s">
        <v>794</v>
      </c>
      <c r="B998" s="7"/>
      <c r="C998" s="7"/>
      <c r="D998" s="25" t="e">
        <f t="shared" si="15"/>
        <v>#DIV/0!</v>
      </c>
    </row>
    <row r="999" spans="1:4" ht="14.25">
      <c r="A999" s="7" t="s">
        <v>796</v>
      </c>
      <c r="B999" s="7"/>
      <c r="C999" s="7"/>
      <c r="D999" s="25" t="e">
        <f t="shared" si="15"/>
        <v>#DIV/0!</v>
      </c>
    </row>
    <row r="1000" spans="1:4" ht="14.25">
      <c r="A1000" s="7" t="s">
        <v>797</v>
      </c>
      <c r="B1000" s="7"/>
      <c r="C1000" s="7"/>
      <c r="D1000" s="25" t="e">
        <f t="shared" si="15"/>
        <v>#DIV/0!</v>
      </c>
    </row>
    <row r="1001" spans="1:4" ht="14.25">
      <c r="A1001" s="7" t="s">
        <v>798</v>
      </c>
      <c r="B1001" s="7"/>
      <c r="C1001" s="7"/>
      <c r="D1001" s="25" t="e">
        <f t="shared" si="15"/>
        <v>#DIV/0!</v>
      </c>
    </row>
    <row r="1002" spans="1:4" ht="14.25">
      <c r="A1002" s="7" t="s">
        <v>799</v>
      </c>
      <c r="B1002" s="7"/>
      <c r="C1002" s="7"/>
      <c r="D1002" s="25" t="e">
        <f t="shared" si="15"/>
        <v>#DIV/0!</v>
      </c>
    </row>
    <row r="1003" spans="1:4" ht="14.25">
      <c r="A1003" s="7" t="s">
        <v>760</v>
      </c>
      <c r="B1003" s="7"/>
      <c r="C1003" s="7"/>
      <c r="D1003" s="25" t="e">
        <f t="shared" si="15"/>
        <v>#DIV/0!</v>
      </c>
    </row>
    <row r="1004" spans="1:4" ht="14.25">
      <c r="A1004" s="7" t="s">
        <v>762</v>
      </c>
      <c r="B1004" s="7">
        <f>SUM(B1005:B1008)</f>
        <v>0</v>
      </c>
      <c r="C1004" s="7">
        <f>SUM(C1005:C1008)</f>
        <v>0</v>
      </c>
      <c r="D1004" s="25" t="e">
        <f t="shared" si="15"/>
        <v>#DIV/0!</v>
      </c>
    </row>
    <row r="1005" spans="1:4" ht="14.25">
      <c r="A1005" s="7" t="s">
        <v>764</v>
      </c>
      <c r="B1005" s="7"/>
      <c r="C1005" s="7"/>
      <c r="D1005" s="25" t="e">
        <f t="shared" si="15"/>
        <v>#DIV/0!</v>
      </c>
    </row>
    <row r="1006" spans="1:4" ht="14.25">
      <c r="A1006" s="7" t="s">
        <v>766</v>
      </c>
      <c r="B1006" s="7"/>
      <c r="C1006" s="7"/>
      <c r="D1006" s="25" t="e">
        <f t="shared" si="15"/>
        <v>#DIV/0!</v>
      </c>
    </row>
    <row r="1007" spans="1:4" ht="14.25">
      <c r="A1007" s="7" t="s">
        <v>768</v>
      </c>
      <c r="B1007" s="7"/>
      <c r="C1007" s="7"/>
      <c r="D1007" s="25" t="e">
        <f t="shared" si="15"/>
        <v>#DIV/0!</v>
      </c>
    </row>
    <row r="1008" spans="1:4" ht="14.25">
      <c r="A1008" s="7" t="s">
        <v>770</v>
      </c>
      <c r="B1008" s="7"/>
      <c r="C1008" s="7"/>
      <c r="D1008" s="25" t="e">
        <f t="shared" si="15"/>
        <v>#DIV/0!</v>
      </c>
    </row>
    <row r="1009" spans="1:4" ht="14.25">
      <c r="A1009" s="7" t="s">
        <v>772</v>
      </c>
      <c r="B1009" s="7">
        <f>SUM(B1010:B1015)</f>
        <v>30</v>
      </c>
      <c r="C1009" s="7">
        <f>SUM(C1010:C1015)</f>
        <v>5</v>
      </c>
      <c r="D1009" s="25">
        <f t="shared" si="15"/>
        <v>-83.33333333333334</v>
      </c>
    </row>
    <row r="1010" spans="1:4" ht="14.25">
      <c r="A1010" s="7" t="s">
        <v>598</v>
      </c>
      <c r="B1010" s="7"/>
      <c r="C1010" s="7"/>
      <c r="D1010" s="25" t="e">
        <f t="shared" si="15"/>
        <v>#DIV/0!</v>
      </c>
    </row>
    <row r="1011" spans="1:4" ht="14.25">
      <c r="A1011" s="7" t="s">
        <v>600</v>
      </c>
      <c r="B1011" s="7">
        <v>30</v>
      </c>
      <c r="C1011" s="7">
        <v>5</v>
      </c>
      <c r="D1011" s="25">
        <f t="shared" si="15"/>
        <v>-83.33333333333334</v>
      </c>
    </row>
    <row r="1012" spans="1:4" ht="14.25">
      <c r="A1012" s="7" t="s">
        <v>602</v>
      </c>
      <c r="B1012" s="7"/>
      <c r="C1012" s="7"/>
      <c r="D1012" s="25" t="e">
        <f t="shared" si="15"/>
        <v>#DIV/0!</v>
      </c>
    </row>
    <row r="1013" spans="1:4" ht="14.25">
      <c r="A1013" s="7" t="s">
        <v>775</v>
      </c>
      <c r="B1013" s="7"/>
      <c r="C1013" s="7"/>
      <c r="D1013" s="25" t="e">
        <f t="shared" si="15"/>
        <v>#DIV/0!</v>
      </c>
    </row>
    <row r="1014" spans="1:4" ht="14.25">
      <c r="A1014" s="7" t="s">
        <v>776</v>
      </c>
      <c r="B1014" s="7"/>
      <c r="C1014" s="7"/>
      <c r="D1014" s="25" t="e">
        <f t="shared" si="15"/>
        <v>#DIV/0!</v>
      </c>
    </row>
    <row r="1015" spans="1:4" ht="14.25">
      <c r="A1015" s="7" t="s">
        <v>778</v>
      </c>
      <c r="B1015" s="7"/>
      <c r="C1015" s="7"/>
      <c r="D1015" s="25" t="e">
        <f t="shared" si="15"/>
        <v>#DIV/0!</v>
      </c>
    </row>
    <row r="1016" spans="1:4" ht="14.25">
      <c r="A1016" s="7" t="s">
        <v>780</v>
      </c>
      <c r="B1016" s="7">
        <f>SUM(B1017:B1020)</f>
        <v>0</v>
      </c>
      <c r="C1016" s="7">
        <f>SUM(C1017:C1020)</f>
        <v>0</v>
      </c>
      <c r="D1016" s="25" t="e">
        <f t="shared" si="15"/>
        <v>#DIV/0!</v>
      </c>
    </row>
    <row r="1017" spans="1:4" ht="14.25">
      <c r="A1017" s="7" t="s">
        <v>782</v>
      </c>
      <c r="B1017" s="7"/>
      <c r="C1017" s="7"/>
      <c r="D1017" s="25" t="e">
        <f t="shared" si="15"/>
        <v>#DIV/0!</v>
      </c>
    </row>
    <row r="1018" spans="1:4" ht="14.25">
      <c r="A1018" s="7" t="s">
        <v>784</v>
      </c>
      <c r="B1018" s="7"/>
      <c r="C1018" s="7"/>
      <c r="D1018" s="25" t="e">
        <f t="shared" si="15"/>
        <v>#DIV/0!</v>
      </c>
    </row>
    <row r="1019" spans="1:4" ht="14.25">
      <c r="A1019" s="7" t="s">
        <v>1338</v>
      </c>
      <c r="B1019" s="7"/>
      <c r="C1019" s="7"/>
      <c r="D1019" s="25" t="e">
        <f t="shared" si="15"/>
        <v>#DIV/0!</v>
      </c>
    </row>
    <row r="1020" spans="1:4" ht="14.25">
      <c r="A1020" s="7" t="s">
        <v>788</v>
      </c>
      <c r="B1020" s="7"/>
      <c r="C1020" s="7"/>
      <c r="D1020" s="25" t="e">
        <f t="shared" si="15"/>
        <v>#DIV/0!</v>
      </c>
    </row>
    <row r="1021" spans="1:4" ht="14.25">
      <c r="A1021" s="7" t="s">
        <v>790</v>
      </c>
      <c r="B1021" s="7">
        <f>SUM(B1022:B1023)</f>
        <v>2686</v>
      </c>
      <c r="C1021" s="7">
        <f>SUM(C1022:C1023)</f>
        <v>0</v>
      </c>
      <c r="D1021" s="25">
        <f t="shared" si="15"/>
        <v>-100</v>
      </c>
    </row>
    <row r="1022" spans="1:4" ht="14.25">
      <c r="A1022" s="7" t="s">
        <v>791</v>
      </c>
      <c r="B1022" s="7"/>
      <c r="C1022" s="7"/>
      <c r="D1022" s="25" t="e">
        <f t="shared" si="15"/>
        <v>#DIV/0!</v>
      </c>
    </row>
    <row r="1023" spans="1:4" ht="14.25">
      <c r="A1023" s="7" t="s">
        <v>792</v>
      </c>
      <c r="B1023" s="7">
        <v>2686</v>
      </c>
      <c r="C1023" s="7"/>
      <c r="D1023" s="25">
        <f t="shared" si="15"/>
        <v>-100</v>
      </c>
    </row>
    <row r="1024" spans="1:4" ht="14.25">
      <c r="A1024" s="7" t="s">
        <v>1339</v>
      </c>
      <c r="B1024" s="7">
        <f>B1025+B1035+B1051+B1056+B1070+B1078+B1084+B1091</f>
        <v>6559</v>
      </c>
      <c r="C1024" s="7">
        <f>C1025+C1035+C1051+C1056+C1070+C1078+C1084+C1091</f>
        <v>6079</v>
      </c>
      <c r="D1024" s="25">
        <f t="shared" si="15"/>
        <v>-7.318188748284804</v>
      </c>
    </row>
    <row r="1025" spans="1:4" ht="14.25">
      <c r="A1025" s="7" t="s">
        <v>1340</v>
      </c>
      <c r="B1025" s="7">
        <f>SUM(B1026:B1034)</f>
        <v>559</v>
      </c>
      <c r="C1025" s="7">
        <f>SUM(C1026:C1034)</f>
        <v>510</v>
      </c>
      <c r="D1025" s="25">
        <f t="shared" si="15"/>
        <v>-8.765652951699465</v>
      </c>
    </row>
    <row r="1026" spans="1:4" ht="14.25">
      <c r="A1026" s="7" t="s">
        <v>598</v>
      </c>
      <c r="B1026" s="7">
        <v>183</v>
      </c>
      <c r="C1026" s="7">
        <v>146</v>
      </c>
      <c r="D1026" s="25">
        <f t="shared" si="15"/>
        <v>-20.21857923497268</v>
      </c>
    </row>
    <row r="1027" spans="1:4" ht="14.25">
      <c r="A1027" s="7" t="s">
        <v>600</v>
      </c>
      <c r="B1027" s="7">
        <v>105</v>
      </c>
      <c r="C1027" s="7">
        <v>97</v>
      </c>
      <c r="D1027" s="25">
        <f t="shared" si="15"/>
        <v>-7.619047619047614</v>
      </c>
    </row>
    <row r="1028" spans="1:4" ht="14.25">
      <c r="A1028" s="7" t="s">
        <v>602</v>
      </c>
      <c r="B1028" s="7"/>
      <c r="C1028" s="7"/>
      <c r="D1028" s="25" t="e">
        <f t="shared" si="15"/>
        <v>#DIV/0!</v>
      </c>
    </row>
    <row r="1029" spans="1:4" ht="14.25">
      <c r="A1029" s="7" t="s">
        <v>800</v>
      </c>
      <c r="B1029" s="7">
        <v>120</v>
      </c>
      <c r="C1029" s="7">
        <v>106</v>
      </c>
      <c r="D1029" s="25">
        <f aca="true" t="shared" si="16" ref="D1029:D1092">(C1029/B1029-1)*100</f>
        <v>-11.66666666666667</v>
      </c>
    </row>
    <row r="1030" spans="1:4" ht="14.25">
      <c r="A1030" s="7" t="s">
        <v>801</v>
      </c>
      <c r="B1030" s="7"/>
      <c r="C1030" s="7"/>
      <c r="D1030" s="25" t="e">
        <f t="shared" si="16"/>
        <v>#DIV/0!</v>
      </c>
    </row>
    <row r="1031" spans="1:4" ht="14.25">
      <c r="A1031" s="7" t="s">
        <v>802</v>
      </c>
      <c r="B1031" s="7"/>
      <c r="C1031" s="7"/>
      <c r="D1031" s="25" t="e">
        <f t="shared" si="16"/>
        <v>#DIV/0!</v>
      </c>
    </row>
    <row r="1032" spans="1:4" ht="14.25">
      <c r="A1032" s="7" t="s">
        <v>803</v>
      </c>
      <c r="B1032" s="7"/>
      <c r="C1032" s="7"/>
      <c r="D1032" s="25" t="e">
        <f t="shared" si="16"/>
        <v>#DIV/0!</v>
      </c>
    </row>
    <row r="1033" spans="1:4" ht="14.25">
      <c r="A1033" s="7" t="s">
        <v>804</v>
      </c>
      <c r="B1033" s="7"/>
      <c r="C1033" s="7"/>
      <c r="D1033" s="25" t="e">
        <f t="shared" si="16"/>
        <v>#DIV/0!</v>
      </c>
    </row>
    <row r="1034" spans="1:4" ht="14.25">
      <c r="A1034" s="7" t="s">
        <v>806</v>
      </c>
      <c r="B1034" s="7">
        <v>151</v>
      </c>
      <c r="C1034" s="7">
        <v>161</v>
      </c>
      <c r="D1034" s="25">
        <f t="shared" si="16"/>
        <v>6.62251655629138</v>
      </c>
    </row>
    <row r="1035" spans="1:4" ht="14.25">
      <c r="A1035" s="7" t="s">
        <v>808</v>
      </c>
      <c r="B1035" s="7">
        <f>SUM(B1036:B1050)</f>
        <v>3450</v>
      </c>
      <c r="C1035" s="7">
        <f>SUM(C1036:C1050)</f>
        <v>3440</v>
      </c>
      <c r="D1035" s="25">
        <f t="shared" si="16"/>
        <v>-0.28985507246376274</v>
      </c>
    </row>
    <row r="1036" spans="1:4" ht="14.25">
      <c r="A1036" s="7" t="s">
        <v>598</v>
      </c>
      <c r="B1036" s="7"/>
      <c r="C1036" s="7"/>
      <c r="D1036" s="25" t="e">
        <f t="shared" si="16"/>
        <v>#DIV/0!</v>
      </c>
    </row>
    <row r="1037" spans="1:4" ht="14.25">
      <c r="A1037" s="7" t="s">
        <v>600</v>
      </c>
      <c r="B1037" s="7"/>
      <c r="C1037" s="7"/>
      <c r="D1037" s="25" t="e">
        <f t="shared" si="16"/>
        <v>#DIV/0!</v>
      </c>
    </row>
    <row r="1038" spans="1:4" ht="14.25">
      <c r="A1038" s="7" t="s">
        <v>602</v>
      </c>
      <c r="B1038" s="7"/>
      <c r="C1038" s="7"/>
      <c r="D1038" s="25" t="e">
        <f t="shared" si="16"/>
        <v>#DIV/0!</v>
      </c>
    </row>
    <row r="1039" spans="1:4" ht="14.25">
      <c r="A1039" s="7" t="s">
        <v>813</v>
      </c>
      <c r="B1039" s="7">
        <v>1550</v>
      </c>
      <c r="C1039" s="7">
        <v>1540</v>
      </c>
      <c r="D1039" s="25">
        <f t="shared" si="16"/>
        <v>-0.6451612903225823</v>
      </c>
    </row>
    <row r="1040" spans="1:4" ht="14.25">
      <c r="A1040" s="7" t="s">
        <v>815</v>
      </c>
      <c r="B1040" s="7"/>
      <c r="C1040" s="7"/>
      <c r="D1040" s="25" t="e">
        <f t="shared" si="16"/>
        <v>#DIV/0!</v>
      </c>
    </row>
    <row r="1041" spans="1:4" ht="14.25">
      <c r="A1041" s="7" t="s">
        <v>816</v>
      </c>
      <c r="B1041" s="7"/>
      <c r="C1041" s="7"/>
      <c r="D1041" s="25" t="e">
        <f t="shared" si="16"/>
        <v>#DIV/0!</v>
      </c>
    </row>
    <row r="1042" spans="1:4" ht="14.25">
      <c r="A1042" s="7" t="s">
        <v>818</v>
      </c>
      <c r="B1042" s="7"/>
      <c r="C1042" s="7"/>
      <c r="D1042" s="25" t="e">
        <f t="shared" si="16"/>
        <v>#DIV/0!</v>
      </c>
    </row>
    <row r="1043" spans="1:4" ht="14.25">
      <c r="A1043" s="7" t="s">
        <v>820</v>
      </c>
      <c r="B1043" s="7"/>
      <c r="C1043" s="7"/>
      <c r="D1043" s="25" t="e">
        <f t="shared" si="16"/>
        <v>#DIV/0!</v>
      </c>
    </row>
    <row r="1044" spans="1:4" ht="14.25">
      <c r="A1044" s="7" t="s">
        <v>822</v>
      </c>
      <c r="B1044" s="7"/>
      <c r="C1044" s="7"/>
      <c r="D1044" s="25" t="e">
        <f t="shared" si="16"/>
        <v>#DIV/0!</v>
      </c>
    </row>
    <row r="1045" spans="1:4" ht="14.25">
      <c r="A1045" s="7" t="s">
        <v>823</v>
      </c>
      <c r="B1045" s="7"/>
      <c r="C1045" s="7"/>
      <c r="D1045" s="25" t="e">
        <f t="shared" si="16"/>
        <v>#DIV/0!</v>
      </c>
    </row>
    <row r="1046" spans="1:4" ht="14.25">
      <c r="A1046" s="7" t="s">
        <v>824</v>
      </c>
      <c r="B1046" s="7"/>
      <c r="C1046" s="7"/>
      <c r="D1046" s="25" t="e">
        <f t="shared" si="16"/>
        <v>#DIV/0!</v>
      </c>
    </row>
    <row r="1047" spans="1:4" ht="14.25">
      <c r="A1047" s="7" t="s">
        <v>825</v>
      </c>
      <c r="B1047" s="7"/>
      <c r="C1047" s="7"/>
      <c r="D1047" s="25" t="e">
        <f t="shared" si="16"/>
        <v>#DIV/0!</v>
      </c>
    </row>
    <row r="1048" spans="1:4" ht="14.25">
      <c r="A1048" s="7" t="s">
        <v>827</v>
      </c>
      <c r="B1048" s="7"/>
      <c r="C1048" s="7"/>
      <c r="D1048" s="25" t="e">
        <f t="shared" si="16"/>
        <v>#DIV/0!</v>
      </c>
    </row>
    <row r="1049" spans="1:4" ht="14.25">
      <c r="A1049" s="7" t="s">
        <v>829</v>
      </c>
      <c r="B1049" s="7"/>
      <c r="C1049" s="7"/>
      <c r="D1049" s="25" t="e">
        <f t="shared" si="16"/>
        <v>#DIV/0!</v>
      </c>
    </row>
    <row r="1050" spans="1:4" ht="14.25">
      <c r="A1050" s="7" t="s">
        <v>831</v>
      </c>
      <c r="B1050" s="7">
        <v>1900</v>
      </c>
      <c r="C1050" s="7">
        <v>1900</v>
      </c>
      <c r="D1050" s="25">
        <f t="shared" si="16"/>
        <v>0</v>
      </c>
    </row>
    <row r="1051" spans="1:4" ht="14.25">
      <c r="A1051" s="7" t="s">
        <v>833</v>
      </c>
      <c r="B1051" s="7">
        <f>SUM(B1052:B1055)</f>
        <v>0</v>
      </c>
      <c r="C1051" s="7">
        <f>SUM(C1052:C1055)</f>
        <v>0</v>
      </c>
      <c r="D1051" s="25" t="e">
        <f t="shared" si="16"/>
        <v>#DIV/0!</v>
      </c>
    </row>
    <row r="1052" spans="1:4" ht="14.25">
      <c r="A1052" s="7" t="s">
        <v>598</v>
      </c>
      <c r="B1052" s="7"/>
      <c r="C1052" s="7"/>
      <c r="D1052" s="25" t="e">
        <f t="shared" si="16"/>
        <v>#DIV/0!</v>
      </c>
    </row>
    <row r="1053" spans="1:4" ht="14.25">
      <c r="A1053" s="7" t="s">
        <v>600</v>
      </c>
      <c r="B1053" s="7"/>
      <c r="C1053" s="7"/>
      <c r="D1053" s="25" t="e">
        <f t="shared" si="16"/>
        <v>#DIV/0!</v>
      </c>
    </row>
    <row r="1054" spans="1:4" ht="14.25">
      <c r="A1054" s="7" t="s">
        <v>602</v>
      </c>
      <c r="B1054" s="7"/>
      <c r="C1054" s="7"/>
      <c r="D1054" s="25" t="e">
        <f t="shared" si="16"/>
        <v>#DIV/0!</v>
      </c>
    </row>
    <row r="1055" spans="1:4" ht="14.25">
      <c r="A1055" s="7" t="s">
        <v>835</v>
      </c>
      <c r="B1055" s="7"/>
      <c r="C1055" s="7"/>
      <c r="D1055" s="25" t="e">
        <f t="shared" si="16"/>
        <v>#DIV/0!</v>
      </c>
    </row>
    <row r="1056" spans="1:4" ht="14.25">
      <c r="A1056" s="7" t="s">
        <v>1341</v>
      </c>
      <c r="B1056" s="7">
        <f>SUM(B1057:B1069)</f>
        <v>324</v>
      </c>
      <c r="C1056" s="7">
        <f>SUM(C1057:C1069)</f>
        <v>382</v>
      </c>
      <c r="D1056" s="25">
        <f t="shared" si="16"/>
        <v>17.901234567901227</v>
      </c>
    </row>
    <row r="1057" spans="1:4" ht="14.25">
      <c r="A1057" s="7" t="s">
        <v>598</v>
      </c>
      <c r="B1057" s="7">
        <v>200</v>
      </c>
      <c r="C1057" s="7">
        <v>231</v>
      </c>
      <c r="D1057" s="25">
        <f t="shared" si="16"/>
        <v>15.500000000000004</v>
      </c>
    </row>
    <row r="1058" spans="1:4" ht="14.25">
      <c r="A1058" s="7" t="s">
        <v>600</v>
      </c>
      <c r="B1058" s="7">
        <v>31</v>
      </c>
      <c r="C1058" s="7">
        <v>41</v>
      </c>
      <c r="D1058" s="25">
        <f t="shared" si="16"/>
        <v>32.258064516129025</v>
      </c>
    </row>
    <row r="1059" spans="1:4" ht="14.25">
      <c r="A1059" s="7" t="s">
        <v>602</v>
      </c>
      <c r="B1059" s="7"/>
      <c r="C1059" s="7"/>
      <c r="D1059" s="25" t="e">
        <f t="shared" si="16"/>
        <v>#DIV/0!</v>
      </c>
    </row>
    <row r="1060" spans="1:4" ht="14.25">
      <c r="A1060" s="7" t="s">
        <v>805</v>
      </c>
      <c r="B1060" s="7"/>
      <c r="C1060" s="7"/>
      <c r="D1060" s="25" t="e">
        <f t="shared" si="16"/>
        <v>#DIV/0!</v>
      </c>
    </row>
    <row r="1061" spans="1:4" ht="14.25">
      <c r="A1061" s="7" t="s">
        <v>807</v>
      </c>
      <c r="B1061" s="7"/>
      <c r="C1061" s="7"/>
      <c r="D1061" s="25" t="e">
        <f t="shared" si="16"/>
        <v>#DIV/0!</v>
      </c>
    </row>
    <row r="1062" spans="1:4" ht="14.25">
      <c r="A1062" s="7" t="s">
        <v>809</v>
      </c>
      <c r="B1062" s="7"/>
      <c r="C1062" s="7"/>
      <c r="D1062" s="25" t="e">
        <f t="shared" si="16"/>
        <v>#DIV/0!</v>
      </c>
    </row>
    <row r="1063" spans="1:4" ht="14.25">
      <c r="A1063" s="7" t="s">
        <v>810</v>
      </c>
      <c r="B1063" s="7"/>
      <c r="C1063" s="7"/>
      <c r="D1063" s="25" t="e">
        <f t="shared" si="16"/>
        <v>#DIV/0!</v>
      </c>
    </row>
    <row r="1064" spans="1:4" ht="14.25">
      <c r="A1064" s="7" t="s">
        <v>811</v>
      </c>
      <c r="B1064" s="7"/>
      <c r="C1064" s="7"/>
      <c r="D1064" s="25" t="e">
        <f t="shared" si="16"/>
        <v>#DIV/0!</v>
      </c>
    </row>
    <row r="1065" spans="1:4" ht="14.25">
      <c r="A1065" s="7" t="s">
        <v>812</v>
      </c>
      <c r="B1065" s="7">
        <v>10</v>
      </c>
      <c r="C1065" s="7">
        <v>10</v>
      </c>
      <c r="D1065" s="25">
        <f t="shared" si="16"/>
        <v>0</v>
      </c>
    </row>
    <row r="1066" spans="1:4" ht="14.25">
      <c r="A1066" s="7" t="s">
        <v>814</v>
      </c>
      <c r="B1066" s="7"/>
      <c r="C1066" s="7"/>
      <c r="D1066" s="25" t="e">
        <f t="shared" si="16"/>
        <v>#DIV/0!</v>
      </c>
    </row>
    <row r="1067" spans="1:4" ht="14.25">
      <c r="A1067" s="7" t="s">
        <v>775</v>
      </c>
      <c r="B1067" s="7"/>
      <c r="C1067" s="7"/>
      <c r="D1067" s="25" t="e">
        <f t="shared" si="16"/>
        <v>#DIV/0!</v>
      </c>
    </row>
    <row r="1068" spans="1:4" ht="14.25">
      <c r="A1068" s="7" t="s">
        <v>817</v>
      </c>
      <c r="B1068" s="7"/>
      <c r="C1068" s="7"/>
      <c r="D1068" s="25" t="e">
        <f t="shared" si="16"/>
        <v>#DIV/0!</v>
      </c>
    </row>
    <row r="1069" spans="1:4" ht="14.25">
      <c r="A1069" s="7" t="s">
        <v>819</v>
      </c>
      <c r="B1069" s="7">
        <v>83</v>
      </c>
      <c r="C1069" s="7">
        <v>100</v>
      </c>
      <c r="D1069" s="25">
        <f t="shared" si="16"/>
        <v>20.481927710843383</v>
      </c>
    </row>
    <row r="1070" spans="1:4" ht="14.25">
      <c r="A1070" s="7" t="s">
        <v>821</v>
      </c>
      <c r="B1070" s="7">
        <f>SUM(B1071:B1077)</f>
        <v>1116</v>
      </c>
      <c r="C1070" s="7">
        <f>SUM(C1071:C1077)</f>
        <v>1114</v>
      </c>
      <c r="D1070" s="25">
        <f t="shared" si="16"/>
        <v>-0.17921146953404632</v>
      </c>
    </row>
    <row r="1071" spans="1:4" ht="14.25">
      <c r="A1071" s="7" t="s">
        <v>598</v>
      </c>
      <c r="B1071" s="7">
        <v>346</v>
      </c>
      <c r="C1071" s="7">
        <v>355</v>
      </c>
      <c r="D1071" s="25">
        <f t="shared" si="16"/>
        <v>2.6011560693641522</v>
      </c>
    </row>
    <row r="1072" spans="1:4" ht="14.25">
      <c r="A1072" s="7" t="s">
        <v>600</v>
      </c>
      <c r="B1072" s="7">
        <v>600</v>
      </c>
      <c r="C1072" s="7">
        <v>600</v>
      </c>
      <c r="D1072" s="25">
        <f t="shared" si="16"/>
        <v>0</v>
      </c>
    </row>
    <row r="1073" spans="1:4" ht="14.25">
      <c r="A1073" s="7" t="s">
        <v>602</v>
      </c>
      <c r="B1073" s="7"/>
      <c r="C1073" s="7"/>
      <c r="D1073" s="25" t="e">
        <f t="shared" si="16"/>
        <v>#DIV/0!</v>
      </c>
    </row>
    <row r="1074" spans="1:4" ht="14.25">
      <c r="A1074" s="7" t="s">
        <v>826</v>
      </c>
      <c r="B1074" s="7">
        <v>120</v>
      </c>
      <c r="C1074" s="7">
        <v>106</v>
      </c>
      <c r="D1074" s="25">
        <f t="shared" si="16"/>
        <v>-11.66666666666667</v>
      </c>
    </row>
    <row r="1075" spans="1:4" ht="14.25">
      <c r="A1075" s="7" t="s">
        <v>828</v>
      </c>
      <c r="B1075" s="7"/>
      <c r="C1075" s="7"/>
      <c r="D1075" s="25" t="e">
        <f t="shared" si="16"/>
        <v>#DIV/0!</v>
      </c>
    </row>
    <row r="1076" spans="1:4" ht="14.25">
      <c r="A1076" s="7" t="s">
        <v>830</v>
      </c>
      <c r="B1076" s="7">
        <v>8</v>
      </c>
      <c r="C1076" s="7">
        <v>8</v>
      </c>
      <c r="D1076" s="25">
        <f t="shared" si="16"/>
        <v>0</v>
      </c>
    </row>
    <row r="1077" spans="1:4" ht="14.25">
      <c r="A1077" s="7" t="s">
        <v>832</v>
      </c>
      <c r="B1077" s="7">
        <v>42</v>
      </c>
      <c r="C1077" s="7">
        <v>45</v>
      </c>
      <c r="D1077" s="25">
        <f t="shared" si="16"/>
        <v>7.14285714285714</v>
      </c>
    </row>
    <row r="1078" spans="1:4" ht="14.25">
      <c r="A1078" s="7" t="s">
        <v>834</v>
      </c>
      <c r="B1078" s="7">
        <f>SUM(B1079:B1083)</f>
        <v>453</v>
      </c>
      <c r="C1078" s="7">
        <f>SUM(C1079:C1083)</f>
        <v>482</v>
      </c>
      <c r="D1078" s="25">
        <f t="shared" si="16"/>
        <v>6.4017660044150215</v>
      </c>
    </row>
    <row r="1079" spans="1:4" ht="14.25">
      <c r="A1079" s="7" t="s">
        <v>598</v>
      </c>
      <c r="B1079" s="7">
        <v>269</v>
      </c>
      <c r="C1079" s="7">
        <v>286</v>
      </c>
      <c r="D1079" s="25">
        <f t="shared" si="16"/>
        <v>6.3197026022304925</v>
      </c>
    </row>
    <row r="1080" spans="1:4" ht="14.25">
      <c r="A1080" s="7" t="s">
        <v>600</v>
      </c>
      <c r="B1080" s="7">
        <v>10</v>
      </c>
      <c r="C1080" s="7">
        <v>6</v>
      </c>
      <c r="D1080" s="25">
        <f t="shared" si="16"/>
        <v>-40</v>
      </c>
    </row>
    <row r="1081" spans="1:4" ht="14.25">
      <c r="A1081" s="7" t="s">
        <v>602</v>
      </c>
      <c r="B1081" s="7"/>
      <c r="C1081" s="7"/>
      <c r="D1081" s="25" t="e">
        <f t="shared" si="16"/>
        <v>#DIV/0!</v>
      </c>
    </row>
    <row r="1082" spans="1:4" ht="14.25">
      <c r="A1082" s="7" t="s">
        <v>836</v>
      </c>
      <c r="B1082" s="7"/>
      <c r="C1082" s="7"/>
      <c r="D1082" s="25" t="e">
        <f t="shared" si="16"/>
        <v>#DIV/0!</v>
      </c>
    </row>
    <row r="1083" spans="1:4" ht="14.25">
      <c r="A1083" s="7" t="s">
        <v>838</v>
      </c>
      <c r="B1083" s="7">
        <v>174</v>
      </c>
      <c r="C1083" s="7">
        <v>190</v>
      </c>
      <c r="D1083" s="25">
        <f t="shared" si="16"/>
        <v>9.195402298850585</v>
      </c>
    </row>
    <row r="1084" spans="1:4" ht="14.25">
      <c r="A1084" s="7" t="s">
        <v>839</v>
      </c>
      <c r="B1084" s="7">
        <f>SUM(B1085:B1090)</f>
        <v>29</v>
      </c>
      <c r="C1084" s="7">
        <f>SUM(C1085:C1090)</f>
        <v>32</v>
      </c>
      <c r="D1084" s="25">
        <f t="shared" si="16"/>
        <v>10.344827586206895</v>
      </c>
    </row>
    <row r="1085" spans="1:4" ht="14.25">
      <c r="A1085" s="7" t="s">
        <v>598</v>
      </c>
      <c r="B1085" s="7"/>
      <c r="C1085" s="7"/>
      <c r="D1085" s="25" t="e">
        <f t="shared" si="16"/>
        <v>#DIV/0!</v>
      </c>
    </row>
    <row r="1086" spans="1:4" ht="14.25">
      <c r="A1086" s="7" t="s">
        <v>600</v>
      </c>
      <c r="B1086" s="7">
        <v>2</v>
      </c>
      <c r="C1086" s="7">
        <v>2</v>
      </c>
      <c r="D1086" s="25">
        <f t="shared" si="16"/>
        <v>0</v>
      </c>
    </row>
    <row r="1087" spans="1:4" ht="14.25">
      <c r="A1087" s="7" t="s">
        <v>602</v>
      </c>
      <c r="B1087" s="7"/>
      <c r="C1087" s="7"/>
      <c r="D1087" s="25" t="e">
        <f t="shared" si="16"/>
        <v>#DIV/0!</v>
      </c>
    </row>
    <row r="1088" spans="1:4" ht="14.25">
      <c r="A1088" s="7" t="s">
        <v>842</v>
      </c>
      <c r="B1088" s="7"/>
      <c r="C1088" s="7"/>
      <c r="D1088" s="25" t="e">
        <f t="shared" si="16"/>
        <v>#DIV/0!</v>
      </c>
    </row>
    <row r="1089" spans="1:4" ht="14.25">
      <c r="A1089" s="7" t="s">
        <v>844</v>
      </c>
      <c r="B1089" s="7"/>
      <c r="C1089" s="7"/>
      <c r="D1089" s="25" t="e">
        <f t="shared" si="16"/>
        <v>#DIV/0!</v>
      </c>
    </row>
    <row r="1090" spans="1:4" ht="14.25">
      <c r="A1090" s="7" t="s">
        <v>846</v>
      </c>
      <c r="B1090" s="7">
        <v>27</v>
      </c>
      <c r="C1090" s="7">
        <v>30</v>
      </c>
      <c r="D1090" s="25">
        <f t="shared" si="16"/>
        <v>11.111111111111116</v>
      </c>
    </row>
    <row r="1091" spans="1:4" ht="14.25">
      <c r="A1091" s="7" t="s">
        <v>1342</v>
      </c>
      <c r="B1091" s="7">
        <f>SUM(B1092:B1097)</f>
        <v>628</v>
      </c>
      <c r="C1091" s="7">
        <f>SUM(C1092:C1097)</f>
        <v>119</v>
      </c>
      <c r="D1091" s="25">
        <f t="shared" si="16"/>
        <v>-81.05095541401273</v>
      </c>
    </row>
    <row r="1092" spans="1:4" ht="14.25">
      <c r="A1092" s="7" t="s">
        <v>848</v>
      </c>
      <c r="B1092" s="7"/>
      <c r="C1092" s="7"/>
      <c r="D1092" s="25" t="e">
        <f t="shared" si="16"/>
        <v>#DIV/0!</v>
      </c>
    </row>
    <row r="1093" spans="1:4" ht="14.25">
      <c r="A1093" s="7" t="s">
        <v>849</v>
      </c>
      <c r="B1093" s="7"/>
      <c r="C1093" s="7"/>
      <c r="D1093" s="25" t="e">
        <f aca="true" t="shared" si="17" ref="D1093:D1156">(C1093/B1093-1)*100</f>
        <v>#DIV/0!</v>
      </c>
    </row>
    <row r="1094" spans="1:4" ht="14.25">
      <c r="A1094" s="7" t="s">
        <v>851</v>
      </c>
      <c r="B1094" s="7"/>
      <c r="C1094" s="7"/>
      <c r="D1094" s="25" t="e">
        <f t="shared" si="17"/>
        <v>#DIV/0!</v>
      </c>
    </row>
    <row r="1095" spans="1:4" ht="14.25">
      <c r="A1095" s="7" t="s">
        <v>853</v>
      </c>
      <c r="B1095" s="7"/>
      <c r="C1095" s="7"/>
      <c r="D1095" s="25" t="e">
        <f t="shared" si="17"/>
        <v>#DIV/0!</v>
      </c>
    </row>
    <row r="1096" spans="1:4" ht="14.25">
      <c r="A1096" s="7" t="s">
        <v>855</v>
      </c>
      <c r="B1096" s="7"/>
      <c r="C1096" s="7"/>
      <c r="D1096" s="25" t="e">
        <f t="shared" si="17"/>
        <v>#DIV/0!</v>
      </c>
    </row>
    <row r="1097" spans="1:4" ht="14.25">
      <c r="A1097" s="7" t="s">
        <v>1343</v>
      </c>
      <c r="B1097" s="7">
        <v>628</v>
      </c>
      <c r="C1097" s="7">
        <v>119</v>
      </c>
      <c r="D1097" s="25">
        <f t="shared" si="17"/>
        <v>-81.05095541401273</v>
      </c>
    </row>
    <row r="1098" spans="1:4" ht="14.25">
      <c r="A1098" s="7" t="s">
        <v>1344</v>
      </c>
      <c r="B1098" s="7">
        <f>B1099+B1109+B1116+B1122</f>
        <v>2751</v>
      </c>
      <c r="C1098" s="7">
        <f>C1099+C1109+C1116+C1122</f>
        <v>2560</v>
      </c>
      <c r="D1098" s="25">
        <f t="shared" si="17"/>
        <v>-6.942929843693202</v>
      </c>
    </row>
    <row r="1099" spans="1:4" ht="14.25">
      <c r="A1099" s="7" t="s">
        <v>861</v>
      </c>
      <c r="B1099" s="7">
        <f>SUM(B1100:B1108)</f>
        <v>557</v>
      </c>
      <c r="C1099" s="7">
        <f>SUM(C1100:C1108)</f>
        <v>301</v>
      </c>
      <c r="D1099" s="25">
        <f t="shared" si="17"/>
        <v>-45.960502692998205</v>
      </c>
    </row>
    <row r="1100" spans="1:4" ht="14.25">
      <c r="A1100" s="7" t="s">
        <v>598</v>
      </c>
      <c r="B1100" s="7">
        <v>178</v>
      </c>
      <c r="C1100" s="7">
        <v>182</v>
      </c>
      <c r="D1100" s="25">
        <f t="shared" si="17"/>
        <v>2.2471910112359605</v>
      </c>
    </row>
    <row r="1101" spans="1:4" ht="14.25">
      <c r="A1101" s="7" t="s">
        <v>600</v>
      </c>
      <c r="B1101" s="7">
        <v>15</v>
      </c>
      <c r="C1101" s="7">
        <v>14</v>
      </c>
      <c r="D1101" s="25">
        <f t="shared" si="17"/>
        <v>-6.666666666666665</v>
      </c>
    </row>
    <row r="1102" spans="1:4" ht="14.25">
      <c r="A1102" s="7" t="s">
        <v>602</v>
      </c>
      <c r="B1102" s="7"/>
      <c r="C1102" s="7"/>
      <c r="D1102" s="25" t="e">
        <f t="shared" si="17"/>
        <v>#DIV/0!</v>
      </c>
    </row>
    <row r="1103" spans="1:4" ht="14.25">
      <c r="A1103" s="7" t="s">
        <v>866</v>
      </c>
      <c r="B1103" s="7"/>
      <c r="C1103" s="7"/>
      <c r="D1103" s="25" t="e">
        <f t="shared" si="17"/>
        <v>#DIV/0!</v>
      </c>
    </row>
    <row r="1104" spans="1:4" ht="14.25">
      <c r="A1104" s="7" t="s">
        <v>868</v>
      </c>
      <c r="B1104" s="7"/>
      <c r="C1104" s="7"/>
      <c r="D1104" s="25" t="e">
        <f t="shared" si="17"/>
        <v>#DIV/0!</v>
      </c>
    </row>
    <row r="1105" spans="1:4" ht="14.25">
      <c r="A1105" s="7" t="s">
        <v>1345</v>
      </c>
      <c r="B1105" s="7"/>
      <c r="C1105" s="7"/>
      <c r="D1105" s="25" t="e">
        <f t="shared" si="17"/>
        <v>#DIV/0!</v>
      </c>
    </row>
    <row r="1106" spans="1:4" ht="14.25">
      <c r="A1106" s="7" t="s">
        <v>1346</v>
      </c>
      <c r="B1106" s="7"/>
      <c r="C1106" s="7"/>
      <c r="D1106" s="25" t="e">
        <f t="shared" si="17"/>
        <v>#DIV/0!</v>
      </c>
    </row>
    <row r="1107" spans="1:4" ht="14.25">
      <c r="A1107" s="7" t="s">
        <v>636</v>
      </c>
      <c r="B1107" s="7">
        <v>24</v>
      </c>
      <c r="C1107" s="7">
        <v>25</v>
      </c>
      <c r="D1107" s="25">
        <f t="shared" si="17"/>
        <v>4.166666666666674</v>
      </c>
    </row>
    <row r="1108" spans="1:4" ht="14.25">
      <c r="A1108" s="7" t="s">
        <v>875</v>
      </c>
      <c r="B1108" s="7">
        <v>340</v>
      </c>
      <c r="C1108" s="7">
        <v>80</v>
      </c>
      <c r="D1108" s="25">
        <f t="shared" si="17"/>
        <v>-76.47058823529412</v>
      </c>
    </row>
    <row r="1109" spans="1:4" ht="14.25">
      <c r="A1109" s="7" t="s">
        <v>876</v>
      </c>
      <c r="B1109" s="7">
        <f>SUM(B1110:B1115)</f>
        <v>1263</v>
      </c>
      <c r="C1109" s="7">
        <f>SUM(C1110:C1115)</f>
        <v>1325</v>
      </c>
      <c r="D1109" s="25">
        <f t="shared" si="17"/>
        <v>4.908946951702298</v>
      </c>
    </row>
    <row r="1110" spans="1:4" ht="14.25">
      <c r="A1110" s="7" t="s">
        <v>598</v>
      </c>
      <c r="B1110" s="7">
        <v>100</v>
      </c>
      <c r="C1110" s="7">
        <v>120</v>
      </c>
      <c r="D1110" s="25">
        <f t="shared" si="17"/>
        <v>19.999999999999996</v>
      </c>
    </row>
    <row r="1111" spans="1:4" ht="14.25">
      <c r="A1111" s="7" t="s">
        <v>600</v>
      </c>
      <c r="B1111" s="7"/>
      <c r="C1111" s="7"/>
      <c r="D1111" s="25" t="e">
        <f t="shared" si="17"/>
        <v>#DIV/0!</v>
      </c>
    </row>
    <row r="1112" spans="1:4" ht="14.25">
      <c r="A1112" s="7" t="s">
        <v>602</v>
      </c>
      <c r="B1112" s="7"/>
      <c r="C1112" s="7"/>
      <c r="D1112" s="25" t="e">
        <f t="shared" si="17"/>
        <v>#DIV/0!</v>
      </c>
    </row>
    <row r="1113" spans="1:4" ht="14.25">
      <c r="A1113" s="7" t="s">
        <v>840</v>
      </c>
      <c r="B1113" s="7">
        <v>1080</v>
      </c>
      <c r="C1113" s="7">
        <v>1066</v>
      </c>
      <c r="D1113" s="25">
        <f t="shared" si="17"/>
        <v>-1.2962962962962954</v>
      </c>
    </row>
    <row r="1114" spans="1:4" ht="14.25">
      <c r="A1114" s="7" t="s">
        <v>841</v>
      </c>
      <c r="B1114" s="7">
        <v>42</v>
      </c>
      <c r="C1114" s="7">
        <v>68</v>
      </c>
      <c r="D1114" s="25">
        <f t="shared" si="17"/>
        <v>61.904761904761905</v>
      </c>
    </row>
    <row r="1115" spans="1:4" ht="14.25">
      <c r="A1115" s="7" t="s">
        <v>843</v>
      </c>
      <c r="B1115" s="7">
        <v>41</v>
      </c>
      <c r="C1115" s="7">
        <v>71</v>
      </c>
      <c r="D1115" s="25">
        <f t="shared" si="17"/>
        <v>73.17073170731707</v>
      </c>
    </row>
    <row r="1116" spans="1:4" ht="14.25">
      <c r="A1116" s="7" t="s">
        <v>845</v>
      </c>
      <c r="B1116" s="7">
        <f>SUM(B1117:B1121)</f>
        <v>100</v>
      </c>
      <c r="C1116" s="7">
        <f>SUM(C1117:C1121)</f>
        <v>100</v>
      </c>
      <c r="D1116" s="25">
        <f t="shared" si="17"/>
        <v>0</v>
      </c>
    </row>
    <row r="1117" spans="1:4" ht="14.25">
      <c r="A1117" s="7" t="s">
        <v>598</v>
      </c>
      <c r="B1117" s="7"/>
      <c r="C1117" s="7"/>
      <c r="D1117" s="25" t="e">
        <f t="shared" si="17"/>
        <v>#DIV/0!</v>
      </c>
    </row>
    <row r="1118" spans="1:4" ht="14.25">
      <c r="A1118" s="7" t="s">
        <v>600</v>
      </c>
      <c r="B1118" s="7"/>
      <c r="C1118" s="7"/>
      <c r="D1118" s="25" t="e">
        <f t="shared" si="17"/>
        <v>#DIV/0!</v>
      </c>
    </row>
    <row r="1119" spans="1:4" ht="14.25">
      <c r="A1119" s="7" t="s">
        <v>602</v>
      </c>
      <c r="B1119" s="7"/>
      <c r="C1119" s="7"/>
      <c r="D1119" s="25" t="e">
        <f t="shared" si="17"/>
        <v>#DIV/0!</v>
      </c>
    </row>
    <row r="1120" spans="1:4" ht="14.25">
      <c r="A1120" s="7" t="s">
        <v>850</v>
      </c>
      <c r="B1120" s="7"/>
      <c r="C1120" s="7"/>
      <c r="D1120" s="25" t="e">
        <f t="shared" si="17"/>
        <v>#DIV/0!</v>
      </c>
    </row>
    <row r="1121" spans="1:4" ht="14.25">
      <c r="A1121" s="7" t="s">
        <v>852</v>
      </c>
      <c r="B1121" s="7">
        <v>100</v>
      </c>
      <c r="C1121" s="7">
        <v>100</v>
      </c>
      <c r="D1121" s="25">
        <f t="shared" si="17"/>
        <v>0</v>
      </c>
    </row>
    <row r="1122" spans="1:4" ht="14.25">
      <c r="A1122" s="7" t="s">
        <v>1347</v>
      </c>
      <c r="B1122" s="7">
        <f>SUM(B1123:B1124)</f>
        <v>831</v>
      </c>
      <c r="C1122" s="7">
        <f>SUM(C1123:C1124)</f>
        <v>834</v>
      </c>
      <c r="D1122" s="25">
        <f t="shared" si="17"/>
        <v>0.3610108303249149</v>
      </c>
    </row>
    <row r="1123" spans="1:4" ht="14.25">
      <c r="A1123" s="7" t="s">
        <v>856</v>
      </c>
      <c r="B1123" s="7"/>
      <c r="C1123" s="7"/>
      <c r="D1123" s="25" t="e">
        <f t="shared" si="17"/>
        <v>#DIV/0!</v>
      </c>
    </row>
    <row r="1124" spans="1:4" ht="14.25">
      <c r="A1124" s="7" t="s">
        <v>1348</v>
      </c>
      <c r="B1124" s="7">
        <v>831</v>
      </c>
      <c r="C1124" s="7">
        <v>834</v>
      </c>
      <c r="D1124" s="25">
        <f t="shared" si="17"/>
        <v>0.3610108303249149</v>
      </c>
    </row>
    <row r="1125" spans="1:4" ht="14.25">
      <c r="A1125" s="7" t="s">
        <v>1349</v>
      </c>
      <c r="B1125" s="7">
        <f>SUM(B1126:B1128)</f>
        <v>407</v>
      </c>
      <c r="C1125" s="7">
        <f>SUM(C1126:C1128)</f>
        <v>413</v>
      </c>
      <c r="D1125" s="25">
        <f t="shared" si="17"/>
        <v>1.4742014742014753</v>
      </c>
    </row>
    <row r="1126" spans="1:4" ht="14.25">
      <c r="A1126" s="7" t="s">
        <v>1350</v>
      </c>
      <c r="B1126" s="7"/>
      <c r="C1126" s="7"/>
      <c r="D1126" s="25" t="e">
        <f t="shared" si="17"/>
        <v>#DIV/0!</v>
      </c>
    </row>
    <row r="1127" spans="1:4" ht="14.25">
      <c r="A1127" s="7" t="s">
        <v>1351</v>
      </c>
      <c r="B1127" s="7"/>
      <c r="C1127" s="7"/>
      <c r="D1127" s="25" t="e">
        <f t="shared" si="17"/>
        <v>#DIV/0!</v>
      </c>
    </row>
    <row r="1128" spans="1:4" ht="14.25">
      <c r="A1128" s="7" t="s">
        <v>1352</v>
      </c>
      <c r="B1128" s="7">
        <v>407</v>
      </c>
      <c r="C1128" s="7">
        <v>413</v>
      </c>
      <c r="D1128" s="25">
        <f t="shared" si="17"/>
        <v>1.4742014742014753</v>
      </c>
    </row>
    <row r="1129" spans="1:4" ht="14.25">
      <c r="A1129" s="7" t="s">
        <v>1353</v>
      </c>
      <c r="B1129" s="7">
        <f>SUM(B1130:B1138)</f>
        <v>0</v>
      </c>
      <c r="C1129" s="7">
        <f>SUM(C1130:C1138)</f>
        <v>0</v>
      </c>
      <c r="D1129" s="25" t="e">
        <f t="shared" si="17"/>
        <v>#DIV/0!</v>
      </c>
    </row>
    <row r="1130" spans="1:4" ht="14.25">
      <c r="A1130" s="7" t="s">
        <v>867</v>
      </c>
      <c r="B1130" s="7"/>
      <c r="C1130" s="7"/>
      <c r="D1130" s="25" t="e">
        <f t="shared" si="17"/>
        <v>#DIV/0!</v>
      </c>
    </row>
    <row r="1131" spans="1:4" ht="14.25">
      <c r="A1131" s="7" t="s">
        <v>869</v>
      </c>
      <c r="B1131" s="7"/>
      <c r="C1131" s="7"/>
      <c r="D1131" s="25" t="e">
        <f t="shared" si="17"/>
        <v>#DIV/0!</v>
      </c>
    </row>
    <row r="1132" spans="1:4" ht="14.25">
      <c r="A1132" s="7" t="s">
        <v>871</v>
      </c>
      <c r="B1132" s="7"/>
      <c r="C1132" s="7"/>
      <c r="D1132" s="25" t="e">
        <f t="shared" si="17"/>
        <v>#DIV/0!</v>
      </c>
    </row>
    <row r="1133" spans="1:4" ht="14.25">
      <c r="A1133" s="7" t="s">
        <v>873</v>
      </c>
      <c r="B1133" s="7"/>
      <c r="C1133" s="7"/>
      <c r="D1133" s="25" t="e">
        <f t="shared" si="17"/>
        <v>#DIV/0!</v>
      </c>
    </row>
    <row r="1134" spans="1:4" ht="14.25">
      <c r="A1134" s="7" t="s">
        <v>874</v>
      </c>
      <c r="B1134" s="7"/>
      <c r="C1134" s="7"/>
      <c r="D1134" s="25" t="e">
        <f t="shared" si="17"/>
        <v>#DIV/0!</v>
      </c>
    </row>
    <row r="1135" spans="1:4" ht="14.25">
      <c r="A1135" s="7" t="s">
        <v>632</v>
      </c>
      <c r="B1135" s="7"/>
      <c r="C1135" s="7"/>
      <c r="D1135" s="25" t="e">
        <f t="shared" si="17"/>
        <v>#DIV/0!</v>
      </c>
    </row>
    <row r="1136" spans="1:4" ht="14.25">
      <c r="A1136" s="7" t="s">
        <v>877</v>
      </c>
      <c r="B1136" s="7"/>
      <c r="C1136" s="7"/>
      <c r="D1136" s="25" t="e">
        <f t="shared" si="17"/>
        <v>#DIV/0!</v>
      </c>
    </row>
    <row r="1137" spans="1:4" ht="14.25">
      <c r="A1137" s="7" t="s">
        <v>878</v>
      </c>
      <c r="B1137" s="7"/>
      <c r="C1137" s="7"/>
      <c r="D1137" s="25" t="e">
        <f t="shared" si="17"/>
        <v>#DIV/0!</v>
      </c>
    </row>
    <row r="1138" spans="1:4" ht="14.25">
      <c r="A1138" s="7" t="s">
        <v>879</v>
      </c>
      <c r="B1138" s="7"/>
      <c r="C1138" s="7"/>
      <c r="D1138" s="25" t="e">
        <f t="shared" si="17"/>
        <v>#DIV/0!</v>
      </c>
    </row>
    <row r="1139" spans="1:4" ht="14.25">
      <c r="A1139" s="7" t="s">
        <v>1354</v>
      </c>
      <c r="B1139" s="7">
        <f>B1140+B1161+B1181+B1190+B1203+B1219</f>
        <v>5412</v>
      </c>
      <c r="C1139" s="7">
        <f>C1140+C1161+C1181+C1190+C1203+C1219</f>
        <v>5084</v>
      </c>
      <c r="D1139" s="25">
        <f t="shared" si="17"/>
        <v>-6.060606060606055</v>
      </c>
    </row>
    <row r="1140" spans="1:4" ht="14.25">
      <c r="A1140" s="7" t="s">
        <v>883</v>
      </c>
      <c r="B1140" s="7">
        <f>SUM(B1141:B1160)</f>
        <v>4825</v>
      </c>
      <c r="C1140" s="7">
        <f>SUM(C1141:C1160)</f>
        <v>4088</v>
      </c>
      <c r="D1140" s="25">
        <f t="shared" si="17"/>
        <v>-15.274611398963733</v>
      </c>
    </row>
    <row r="1141" spans="1:4" ht="14.25">
      <c r="A1141" s="7" t="s">
        <v>598</v>
      </c>
      <c r="B1141" s="7">
        <v>1813</v>
      </c>
      <c r="C1141" s="7">
        <v>1912</v>
      </c>
      <c r="D1141" s="25">
        <f t="shared" si="17"/>
        <v>5.4605626034197385</v>
      </c>
    </row>
    <row r="1142" spans="1:4" ht="14.25">
      <c r="A1142" s="7" t="s">
        <v>600</v>
      </c>
      <c r="B1142" s="7">
        <v>790</v>
      </c>
      <c r="C1142" s="7">
        <v>790</v>
      </c>
      <c r="D1142" s="25">
        <f t="shared" si="17"/>
        <v>0</v>
      </c>
    </row>
    <row r="1143" spans="1:4" ht="14.25">
      <c r="A1143" s="7" t="s">
        <v>602</v>
      </c>
      <c r="B1143" s="7"/>
      <c r="C1143" s="7"/>
      <c r="D1143" s="25" t="e">
        <f t="shared" si="17"/>
        <v>#DIV/0!</v>
      </c>
    </row>
    <row r="1144" spans="1:4" ht="14.25">
      <c r="A1144" s="7" t="s">
        <v>888</v>
      </c>
      <c r="B1144" s="7"/>
      <c r="C1144" s="7"/>
      <c r="D1144" s="25" t="e">
        <f t="shared" si="17"/>
        <v>#DIV/0!</v>
      </c>
    </row>
    <row r="1145" spans="1:4" ht="14.25">
      <c r="A1145" s="7" t="s">
        <v>890</v>
      </c>
      <c r="B1145" s="7">
        <v>5</v>
      </c>
      <c r="C1145" s="7"/>
      <c r="D1145" s="25">
        <f t="shared" si="17"/>
        <v>-100</v>
      </c>
    </row>
    <row r="1146" spans="1:4" ht="14.25">
      <c r="A1146" s="7" t="s">
        <v>892</v>
      </c>
      <c r="B1146" s="7"/>
      <c r="C1146" s="7"/>
      <c r="D1146" s="25" t="e">
        <f t="shared" si="17"/>
        <v>#DIV/0!</v>
      </c>
    </row>
    <row r="1147" spans="1:4" ht="14.25">
      <c r="A1147" s="7" t="s">
        <v>894</v>
      </c>
      <c r="B1147" s="7"/>
      <c r="C1147" s="7"/>
      <c r="D1147" s="25" t="e">
        <f t="shared" si="17"/>
        <v>#DIV/0!</v>
      </c>
    </row>
    <row r="1148" spans="1:4" ht="14.25">
      <c r="A1148" s="7" t="s">
        <v>896</v>
      </c>
      <c r="B1148" s="7"/>
      <c r="C1148" s="7"/>
      <c r="D1148" s="25" t="e">
        <f t="shared" si="17"/>
        <v>#DIV/0!</v>
      </c>
    </row>
    <row r="1149" spans="1:4" ht="14.25">
      <c r="A1149" s="7" t="s">
        <v>898</v>
      </c>
      <c r="B1149" s="7"/>
      <c r="C1149" s="7">
        <v>5</v>
      </c>
      <c r="D1149" s="25" t="e">
        <f t="shared" si="17"/>
        <v>#DIV/0!</v>
      </c>
    </row>
    <row r="1150" spans="1:4" ht="14.25">
      <c r="A1150" s="7" t="s">
        <v>900</v>
      </c>
      <c r="B1150" s="7"/>
      <c r="C1150" s="7"/>
      <c r="D1150" s="25" t="e">
        <f t="shared" si="17"/>
        <v>#DIV/0!</v>
      </c>
    </row>
    <row r="1151" spans="1:4" ht="14.25">
      <c r="A1151" s="7" t="s">
        <v>902</v>
      </c>
      <c r="B1151" s="7"/>
      <c r="C1151" s="7"/>
      <c r="D1151" s="25" t="e">
        <f t="shared" si="17"/>
        <v>#DIV/0!</v>
      </c>
    </row>
    <row r="1152" spans="1:4" ht="14.25">
      <c r="A1152" s="7" t="s">
        <v>904</v>
      </c>
      <c r="B1152" s="7"/>
      <c r="C1152" s="7"/>
      <c r="D1152" s="25" t="e">
        <f t="shared" si="17"/>
        <v>#DIV/0!</v>
      </c>
    </row>
    <row r="1153" spans="1:4" ht="14.25">
      <c r="A1153" s="7" t="s">
        <v>905</v>
      </c>
      <c r="B1153" s="7"/>
      <c r="C1153" s="7"/>
      <c r="D1153" s="25" t="e">
        <f t="shared" si="17"/>
        <v>#DIV/0!</v>
      </c>
    </row>
    <row r="1154" spans="1:4" ht="14.25">
      <c r="A1154" s="7" t="s">
        <v>907</v>
      </c>
      <c r="B1154" s="7"/>
      <c r="C1154" s="7"/>
      <c r="D1154" s="25" t="e">
        <f t="shared" si="17"/>
        <v>#DIV/0!</v>
      </c>
    </row>
    <row r="1155" spans="1:4" ht="14.25">
      <c r="A1155" s="7" t="s">
        <v>909</v>
      </c>
      <c r="B1155" s="7"/>
      <c r="C1155" s="7"/>
      <c r="D1155" s="25" t="e">
        <f t="shared" si="17"/>
        <v>#DIV/0!</v>
      </c>
    </row>
    <row r="1156" spans="1:4" ht="14.25">
      <c r="A1156" s="7" t="s">
        <v>910</v>
      </c>
      <c r="B1156" s="7"/>
      <c r="C1156" s="7"/>
      <c r="D1156" s="25" t="e">
        <f t="shared" si="17"/>
        <v>#DIV/0!</v>
      </c>
    </row>
    <row r="1157" spans="1:4" ht="14.25">
      <c r="A1157" s="7" t="s">
        <v>911</v>
      </c>
      <c r="B1157" s="7"/>
      <c r="C1157" s="7"/>
      <c r="D1157" s="25" t="e">
        <f aca="true" t="shared" si="18" ref="D1157:D1220">(C1157/B1157-1)*100</f>
        <v>#DIV/0!</v>
      </c>
    </row>
    <row r="1158" spans="1:4" ht="14.25">
      <c r="A1158" s="7" t="s">
        <v>912</v>
      </c>
      <c r="B1158" s="7">
        <v>2000</v>
      </c>
      <c r="C1158" s="7">
        <v>1100</v>
      </c>
      <c r="D1158" s="25">
        <f t="shared" si="18"/>
        <v>-44.99999999999999</v>
      </c>
    </row>
    <row r="1159" spans="1:4" ht="14.25">
      <c r="A1159" s="7" t="s">
        <v>636</v>
      </c>
      <c r="B1159" s="7">
        <v>25</v>
      </c>
      <c r="C1159" s="7">
        <v>26</v>
      </c>
      <c r="D1159" s="25">
        <f t="shared" si="18"/>
        <v>4.0000000000000036</v>
      </c>
    </row>
    <row r="1160" spans="1:4" ht="14.25">
      <c r="A1160" s="7" t="s">
        <v>915</v>
      </c>
      <c r="B1160" s="7">
        <v>192</v>
      </c>
      <c r="C1160" s="7">
        <v>255</v>
      </c>
      <c r="D1160" s="25">
        <f t="shared" si="18"/>
        <v>32.8125</v>
      </c>
    </row>
    <row r="1161" spans="1:4" ht="14.25">
      <c r="A1161" s="7" t="s">
        <v>917</v>
      </c>
      <c r="B1161" s="7">
        <f>SUM(B1162:B1180)</f>
        <v>0</v>
      </c>
      <c r="C1161" s="7">
        <f>SUM(C1162:C1180)</f>
        <v>0</v>
      </c>
      <c r="D1161" s="25" t="e">
        <f t="shared" si="18"/>
        <v>#DIV/0!</v>
      </c>
    </row>
    <row r="1162" spans="1:4" ht="14.25">
      <c r="A1162" s="7" t="s">
        <v>598</v>
      </c>
      <c r="B1162" s="7"/>
      <c r="C1162" s="7"/>
      <c r="D1162" s="25" t="e">
        <f t="shared" si="18"/>
        <v>#DIV/0!</v>
      </c>
    </row>
    <row r="1163" spans="1:4" ht="14.25">
      <c r="A1163" s="7" t="s">
        <v>600</v>
      </c>
      <c r="B1163" s="7"/>
      <c r="C1163" s="7"/>
      <c r="D1163" s="25" t="e">
        <f t="shared" si="18"/>
        <v>#DIV/0!</v>
      </c>
    </row>
    <row r="1164" spans="1:4" ht="14.25">
      <c r="A1164" s="7" t="s">
        <v>602</v>
      </c>
      <c r="B1164" s="7"/>
      <c r="C1164" s="7"/>
      <c r="D1164" s="25" t="e">
        <f t="shared" si="18"/>
        <v>#DIV/0!</v>
      </c>
    </row>
    <row r="1165" spans="1:4" ht="14.25">
      <c r="A1165" s="7" t="s">
        <v>880</v>
      </c>
      <c r="B1165" s="7"/>
      <c r="C1165" s="7"/>
      <c r="D1165" s="25" t="e">
        <f t="shared" si="18"/>
        <v>#DIV/0!</v>
      </c>
    </row>
    <row r="1166" spans="1:4" ht="14.25">
      <c r="A1166" s="7" t="s">
        <v>882</v>
      </c>
      <c r="B1166" s="7"/>
      <c r="C1166" s="7"/>
      <c r="D1166" s="25" t="e">
        <f t="shared" si="18"/>
        <v>#DIV/0!</v>
      </c>
    </row>
    <row r="1167" spans="1:4" ht="14.25">
      <c r="A1167" s="7" t="s">
        <v>884</v>
      </c>
      <c r="B1167" s="7"/>
      <c r="C1167" s="7"/>
      <c r="D1167" s="25" t="e">
        <f t="shared" si="18"/>
        <v>#DIV/0!</v>
      </c>
    </row>
    <row r="1168" spans="1:4" ht="14.25">
      <c r="A1168" s="7" t="s">
        <v>885</v>
      </c>
      <c r="B1168" s="7"/>
      <c r="C1168" s="7"/>
      <c r="D1168" s="25" t="e">
        <f t="shared" si="18"/>
        <v>#DIV/0!</v>
      </c>
    </row>
    <row r="1169" spans="1:4" ht="14.25">
      <c r="A1169" s="7" t="s">
        <v>886</v>
      </c>
      <c r="B1169" s="7"/>
      <c r="C1169" s="7"/>
      <c r="D1169" s="25" t="e">
        <f t="shared" si="18"/>
        <v>#DIV/0!</v>
      </c>
    </row>
    <row r="1170" spans="1:4" ht="14.25">
      <c r="A1170" s="7" t="s">
        <v>887</v>
      </c>
      <c r="B1170" s="7"/>
      <c r="C1170" s="7"/>
      <c r="D1170" s="25" t="e">
        <f t="shared" si="18"/>
        <v>#DIV/0!</v>
      </c>
    </row>
    <row r="1171" spans="1:4" ht="14.25">
      <c r="A1171" s="7" t="s">
        <v>889</v>
      </c>
      <c r="B1171" s="7"/>
      <c r="C1171" s="7"/>
      <c r="D1171" s="25" t="e">
        <f t="shared" si="18"/>
        <v>#DIV/0!</v>
      </c>
    </row>
    <row r="1172" spans="1:4" ht="14.25">
      <c r="A1172" s="7" t="s">
        <v>891</v>
      </c>
      <c r="B1172" s="7"/>
      <c r="C1172" s="7"/>
      <c r="D1172" s="25" t="e">
        <f t="shared" si="18"/>
        <v>#DIV/0!</v>
      </c>
    </row>
    <row r="1173" spans="1:4" ht="14.25">
      <c r="A1173" s="7" t="s">
        <v>893</v>
      </c>
      <c r="B1173" s="7"/>
      <c r="C1173" s="7"/>
      <c r="D1173" s="25" t="e">
        <f t="shared" si="18"/>
        <v>#DIV/0!</v>
      </c>
    </row>
    <row r="1174" spans="1:4" ht="14.25">
      <c r="A1174" s="7" t="s">
        <v>895</v>
      </c>
      <c r="B1174" s="7"/>
      <c r="C1174" s="7"/>
      <c r="D1174" s="25" t="e">
        <f t="shared" si="18"/>
        <v>#DIV/0!</v>
      </c>
    </row>
    <row r="1175" spans="1:4" ht="14.25">
      <c r="A1175" s="7" t="s">
        <v>897</v>
      </c>
      <c r="B1175" s="7"/>
      <c r="C1175" s="7"/>
      <c r="D1175" s="25" t="e">
        <f t="shared" si="18"/>
        <v>#DIV/0!</v>
      </c>
    </row>
    <row r="1176" spans="1:4" ht="14.25">
      <c r="A1176" s="7" t="s">
        <v>899</v>
      </c>
      <c r="B1176" s="7"/>
      <c r="C1176" s="7"/>
      <c r="D1176" s="25" t="e">
        <f t="shared" si="18"/>
        <v>#DIV/0!</v>
      </c>
    </row>
    <row r="1177" spans="1:4" ht="14.25">
      <c r="A1177" s="7" t="s">
        <v>901</v>
      </c>
      <c r="B1177" s="7"/>
      <c r="C1177" s="7"/>
      <c r="D1177" s="25" t="e">
        <f t="shared" si="18"/>
        <v>#DIV/0!</v>
      </c>
    </row>
    <row r="1178" spans="1:4" ht="14.25">
      <c r="A1178" s="7" t="s">
        <v>903</v>
      </c>
      <c r="B1178" s="7"/>
      <c r="C1178" s="7"/>
      <c r="D1178" s="25" t="e">
        <f t="shared" si="18"/>
        <v>#DIV/0!</v>
      </c>
    </row>
    <row r="1179" spans="1:4" ht="14.25">
      <c r="A1179" s="7" t="s">
        <v>636</v>
      </c>
      <c r="B1179" s="7"/>
      <c r="C1179" s="7"/>
      <c r="D1179" s="25" t="e">
        <f t="shared" si="18"/>
        <v>#DIV/0!</v>
      </c>
    </row>
    <row r="1180" spans="1:4" ht="14.25">
      <c r="A1180" s="7" t="s">
        <v>906</v>
      </c>
      <c r="B1180" s="7"/>
      <c r="C1180" s="7"/>
      <c r="D1180" s="25" t="e">
        <f t="shared" si="18"/>
        <v>#DIV/0!</v>
      </c>
    </row>
    <row r="1181" spans="1:4" ht="14.25">
      <c r="A1181" s="7" t="s">
        <v>908</v>
      </c>
      <c r="B1181" s="7">
        <f>SUM(B1182:B1189)</f>
        <v>80</v>
      </c>
      <c r="C1181" s="7">
        <f>SUM(C1182:C1189)</f>
        <v>85</v>
      </c>
      <c r="D1181" s="25">
        <f t="shared" si="18"/>
        <v>6.25</v>
      </c>
    </row>
    <row r="1182" spans="1:4" ht="14.25">
      <c r="A1182" s="7" t="s">
        <v>598</v>
      </c>
      <c r="B1182" s="7">
        <v>50</v>
      </c>
      <c r="C1182" s="7">
        <v>55</v>
      </c>
      <c r="D1182" s="25">
        <f t="shared" si="18"/>
        <v>10.000000000000009</v>
      </c>
    </row>
    <row r="1183" spans="1:4" ht="14.25">
      <c r="A1183" s="7" t="s">
        <v>600</v>
      </c>
      <c r="B1183" s="7"/>
      <c r="C1183" s="7"/>
      <c r="D1183" s="25" t="e">
        <f t="shared" si="18"/>
        <v>#DIV/0!</v>
      </c>
    </row>
    <row r="1184" spans="1:4" ht="14.25">
      <c r="A1184" s="7" t="s">
        <v>602</v>
      </c>
      <c r="B1184" s="7"/>
      <c r="C1184" s="7"/>
      <c r="D1184" s="25" t="e">
        <f t="shared" si="18"/>
        <v>#DIV/0!</v>
      </c>
    </row>
    <row r="1185" spans="1:4" ht="14.25">
      <c r="A1185" s="7" t="s">
        <v>913</v>
      </c>
      <c r="B1185" s="7"/>
      <c r="C1185" s="7"/>
      <c r="D1185" s="25" t="e">
        <f t="shared" si="18"/>
        <v>#DIV/0!</v>
      </c>
    </row>
    <row r="1186" spans="1:4" ht="14.25">
      <c r="A1186" s="7" t="s">
        <v>914</v>
      </c>
      <c r="B1186" s="7"/>
      <c r="C1186" s="7"/>
      <c r="D1186" s="25" t="e">
        <f t="shared" si="18"/>
        <v>#DIV/0!</v>
      </c>
    </row>
    <row r="1187" spans="1:4" ht="14.25">
      <c r="A1187" s="7" t="s">
        <v>916</v>
      </c>
      <c r="B1187" s="7"/>
      <c r="C1187" s="7"/>
      <c r="D1187" s="25" t="e">
        <f t="shared" si="18"/>
        <v>#DIV/0!</v>
      </c>
    </row>
    <row r="1188" spans="1:4" ht="14.25">
      <c r="A1188" s="7" t="s">
        <v>636</v>
      </c>
      <c r="B1188" s="7"/>
      <c r="C1188" s="7"/>
      <c r="D1188" s="25" t="e">
        <f t="shared" si="18"/>
        <v>#DIV/0!</v>
      </c>
    </row>
    <row r="1189" spans="1:4" ht="14.25">
      <c r="A1189" s="7" t="s">
        <v>918</v>
      </c>
      <c r="B1189" s="7">
        <v>30</v>
      </c>
      <c r="C1189" s="7">
        <v>30</v>
      </c>
      <c r="D1189" s="25">
        <f t="shared" si="18"/>
        <v>0</v>
      </c>
    </row>
    <row r="1190" spans="1:4" ht="14.25">
      <c r="A1190" s="7" t="s">
        <v>919</v>
      </c>
      <c r="B1190" s="7">
        <f>SUM(B1191:B1202)</f>
        <v>157</v>
      </c>
      <c r="C1190" s="7">
        <f>SUM(C1191:C1202)</f>
        <v>181</v>
      </c>
      <c r="D1190" s="25">
        <f t="shared" si="18"/>
        <v>15.286624203821653</v>
      </c>
    </row>
    <row r="1191" spans="1:4" ht="14.25">
      <c r="A1191" s="7" t="s">
        <v>598</v>
      </c>
      <c r="B1191" s="7">
        <v>52</v>
      </c>
      <c r="C1191" s="7">
        <v>65</v>
      </c>
      <c r="D1191" s="25">
        <f t="shared" si="18"/>
        <v>25</v>
      </c>
    </row>
    <row r="1192" spans="1:4" ht="14.25">
      <c r="A1192" s="7" t="s">
        <v>600</v>
      </c>
      <c r="B1192" s="7"/>
      <c r="C1192" s="7"/>
      <c r="D1192" s="25" t="e">
        <f t="shared" si="18"/>
        <v>#DIV/0!</v>
      </c>
    </row>
    <row r="1193" spans="1:4" ht="14.25">
      <c r="A1193" s="7" t="s">
        <v>602</v>
      </c>
      <c r="B1193" s="7"/>
      <c r="C1193" s="7"/>
      <c r="D1193" s="25" t="e">
        <f t="shared" si="18"/>
        <v>#DIV/0!</v>
      </c>
    </row>
    <row r="1194" spans="1:4" ht="14.25">
      <c r="A1194" s="7" t="s">
        <v>1355</v>
      </c>
      <c r="B1194" s="7"/>
      <c r="C1194" s="7"/>
      <c r="D1194" s="25" t="e">
        <f t="shared" si="18"/>
        <v>#DIV/0!</v>
      </c>
    </row>
    <row r="1195" spans="1:4" ht="14.25">
      <c r="A1195" s="7" t="s">
        <v>1356</v>
      </c>
      <c r="B1195" s="7"/>
      <c r="C1195" s="7"/>
      <c r="D1195" s="25" t="e">
        <f t="shared" si="18"/>
        <v>#DIV/0!</v>
      </c>
    </row>
    <row r="1196" spans="1:4" ht="14.25">
      <c r="A1196" s="7" t="s">
        <v>926</v>
      </c>
      <c r="B1196" s="7"/>
      <c r="C1196" s="7"/>
      <c r="D1196" s="25" t="e">
        <f t="shared" si="18"/>
        <v>#DIV/0!</v>
      </c>
    </row>
    <row r="1197" spans="1:4" ht="14.25">
      <c r="A1197" s="7" t="s">
        <v>928</v>
      </c>
      <c r="B1197" s="7"/>
      <c r="C1197" s="7"/>
      <c r="D1197" s="25" t="e">
        <f t="shared" si="18"/>
        <v>#DIV/0!</v>
      </c>
    </row>
    <row r="1198" spans="1:4" ht="14.25">
      <c r="A1198" s="7" t="s">
        <v>1357</v>
      </c>
      <c r="B1198" s="7"/>
      <c r="C1198" s="7"/>
      <c r="D1198" s="25" t="e">
        <f t="shared" si="18"/>
        <v>#DIV/0!</v>
      </c>
    </row>
    <row r="1199" spans="1:4" ht="14.25">
      <c r="A1199" s="7" t="s">
        <v>1358</v>
      </c>
      <c r="B1199" s="7"/>
      <c r="C1199" s="7"/>
      <c r="D1199" s="25" t="e">
        <f t="shared" si="18"/>
        <v>#DIV/0!</v>
      </c>
    </row>
    <row r="1200" spans="1:4" ht="14.25">
      <c r="A1200" s="7" t="s">
        <v>1359</v>
      </c>
      <c r="B1200" s="7"/>
      <c r="C1200" s="7"/>
      <c r="D1200" s="25" t="e">
        <f t="shared" si="18"/>
        <v>#DIV/0!</v>
      </c>
    </row>
    <row r="1201" spans="1:4" ht="14.25">
      <c r="A1201" s="7" t="s">
        <v>936</v>
      </c>
      <c r="B1201" s="7">
        <v>77</v>
      </c>
      <c r="C1201" s="7">
        <v>98</v>
      </c>
      <c r="D1201" s="25">
        <f t="shared" si="18"/>
        <v>27.27272727272727</v>
      </c>
    </row>
    <row r="1202" spans="1:4" ht="14.25">
      <c r="A1202" s="7" t="s">
        <v>938</v>
      </c>
      <c r="B1202" s="7">
        <v>28</v>
      </c>
      <c r="C1202" s="7">
        <v>18</v>
      </c>
      <c r="D1202" s="25">
        <f t="shared" si="18"/>
        <v>-35.71428571428571</v>
      </c>
    </row>
    <row r="1203" spans="1:4" ht="14.25">
      <c r="A1203" s="7" t="s">
        <v>940</v>
      </c>
      <c r="B1203" s="7">
        <f>SUM(B1204:B1218)</f>
        <v>350</v>
      </c>
      <c r="C1203" s="7">
        <f>SUM(C1204:C1218)</f>
        <v>730</v>
      </c>
      <c r="D1203" s="25">
        <f t="shared" si="18"/>
        <v>108.57142857142858</v>
      </c>
    </row>
    <row r="1204" spans="1:4" ht="14.25">
      <c r="A1204" s="7" t="s">
        <v>598</v>
      </c>
      <c r="B1204" s="7"/>
      <c r="C1204" s="7"/>
      <c r="D1204" s="25" t="e">
        <f t="shared" si="18"/>
        <v>#DIV/0!</v>
      </c>
    </row>
    <row r="1205" spans="1:4" ht="14.25">
      <c r="A1205" s="7" t="s">
        <v>600</v>
      </c>
      <c r="B1205" s="7"/>
      <c r="C1205" s="7"/>
      <c r="D1205" s="25" t="e">
        <f t="shared" si="18"/>
        <v>#DIV/0!</v>
      </c>
    </row>
    <row r="1206" spans="1:4" ht="14.25">
      <c r="A1206" s="7" t="s">
        <v>602</v>
      </c>
      <c r="B1206" s="7"/>
      <c r="C1206" s="7"/>
      <c r="D1206" s="25" t="e">
        <f t="shared" si="18"/>
        <v>#DIV/0!</v>
      </c>
    </row>
    <row r="1207" spans="1:4" ht="14.25">
      <c r="A1207" s="7" t="s">
        <v>945</v>
      </c>
      <c r="B1207" s="7"/>
      <c r="C1207" s="7"/>
      <c r="D1207" s="25" t="e">
        <f t="shared" si="18"/>
        <v>#DIV/0!</v>
      </c>
    </row>
    <row r="1208" spans="1:4" ht="14.25">
      <c r="A1208" s="7" t="s">
        <v>1360</v>
      </c>
      <c r="B1208" s="7"/>
      <c r="C1208" s="7"/>
      <c r="D1208" s="25" t="e">
        <f t="shared" si="18"/>
        <v>#DIV/0!</v>
      </c>
    </row>
    <row r="1209" spans="1:4" ht="14.25">
      <c r="A1209" s="7" t="s">
        <v>949</v>
      </c>
      <c r="B1209" s="7"/>
      <c r="C1209" s="7"/>
      <c r="D1209" s="25" t="e">
        <f t="shared" si="18"/>
        <v>#DIV/0!</v>
      </c>
    </row>
    <row r="1210" spans="1:4" ht="14.25">
      <c r="A1210" s="7" t="s">
        <v>951</v>
      </c>
      <c r="B1210" s="7"/>
      <c r="C1210" s="7"/>
      <c r="D1210" s="25" t="e">
        <f t="shared" si="18"/>
        <v>#DIV/0!</v>
      </c>
    </row>
    <row r="1211" spans="1:4" ht="14.25">
      <c r="A1211" s="7" t="s">
        <v>953</v>
      </c>
      <c r="B1211" s="7">
        <v>228</v>
      </c>
      <c r="C1211" s="7">
        <v>258</v>
      </c>
      <c r="D1211" s="25">
        <f t="shared" si="18"/>
        <v>13.157894736842103</v>
      </c>
    </row>
    <row r="1212" spans="1:4" ht="14.25">
      <c r="A1212" s="7" t="s">
        <v>955</v>
      </c>
      <c r="B1212" s="7">
        <v>20</v>
      </c>
      <c r="C1212" s="7">
        <v>372</v>
      </c>
      <c r="D1212" s="25">
        <f t="shared" si="18"/>
        <v>1760.0000000000002</v>
      </c>
    </row>
    <row r="1213" spans="1:4" ht="14.25">
      <c r="A1213" s="7" t="s">
        <v>956</v>
      </c>
      <c r="B1213" s="7"/>
      <c r="C1213" s="7"/>
      <c r="D1213" s="25" t="e">
        <f t="shared" si="18"/>
        <v>#DIV/0!</v>
      </c>
    </row>
    <row r="1214" spans="1:4" ht="14.25">
      <c r="A1214" s="7" t="s">
        <v>1361</v>
      </c>
      <c r="B1214" s="7"/>
      <c r="C1214" s="7"/>
      <c r="D1214" s="25" t="e">
        <f t="shared" si="18"/>
        <v>#DIV/0!</v>
      </c>
    </row>
    <row r="1215" spans="1:4" ht="14.25">
      <c r="A1215" s="7" t="s">
        <v>958</v>
      </c>
      <c r="B1215" s="7"/>
      <c r="C1215" s="7"/>
      <c r="D1215" s="25" t="e">
        <f t="shared" si="18"/>
        <v>#DIV/0!</v>
      </c>
    </row>
    <row r="1216" spans="1:4" ht="14.25">
      <c r="A1216" s="7" t="s">
        <v>960</v>
      </c>
      <c r="B1216" s="7"/>
      <c r="C1216" s="7"/>
      <c r="D1216" s="25" t="e">
        <f t="shared" si="18"/>
        <v>#DIV/0!</v>
      </c>
    </row>
    <row r="1217" spans="1:4" ht="14.25">
      <c r="A1217" s="7" t="s">
        <v>962</v>
      </c>
      <c r="B1217" s="7"/>
      <c r="C1217" s="7"/>
      <c r="D1217" s="25" t="e">
        <f t="shared" si="18"/>
        <v>#DIV/0!</v>
      </c>
    </row>
    <row r="1218" spans="1:4" ht="14.25">
      <c r="A1218" s="7" t="s">
        <v>964</v>
      </c>
      <c r="B1218" s="7">
        <v>102</v>
      </c>
      <c r="C1218" s="7">
        <v>100</v>
      </c>
      <c r="D1218" s="25">
        <f t="shared" si="18"/>
        <v>-1.9607843137254943</v>
      </c>
    </row>
    <row r="1219" spans="1:4" ht="14.25">
      <c r="A1219" s="7" t="s">
        <v>1362</v>
      </c>
      <c r="B1219" s="7">
        <v>0</v>
      </c>
      <c r="C1219" s="7">
        <v>0</v>
      </c>
      <c r="D1219" s="25" t="e">
        <f t="shared" si="18"/>
        <v>#DIV/0!</v>
      </c>
    </row>
    <row r="1220" spans="1:4" ht="14.25">
      <c r="A1220" s="7" t="s">
        <v>1363</v>
      </c>
      <c r="B1220" s="7">
        <f>SUM(B1221,B1230,B1234)</f>
        <v>10125</v>
      </c>
      <c r="C1220" s="7">
        <f>SUM(C1221,C1230,C1234)</f>
        <v>11760</v>
      </c>
      <c r="D1220" s="25">
        <f t="shared" si="18"/>
        <v>16.148148148148156</v>
      </c>
    </row>
    <row r="1221" spans="1:4" ht="14.25">
      <c r="A1221" s="7" t="s">
        <v>923</v>
      </c>
      <c r="B1221" s="7">
        <f>SUM(B1222:B1229)</f>
        <v>0</v>
      </c>
      <c r="C1221" s="7">
        <f>SUM(C1222:C1229)</f>
        <v>0</v>
      </c>
      <c r="D1221" s="25" t="e">
        <f aca="true" t="shared" si="19" ref="D1221:D1284">(C1221/B1221-1)*100</f>
        <v>#DIV/0!</v>
      </c>
    </row>
    <row r="1222" spans="1:4" ht="14.25">
      <c r="A1222" s="7" t="s">
        <v>925</v>
      </c>
      <c r="B1222" s="7"/>
      <c r="C1222" s="7"/>
      <c r="D1222" s="25" t="e">
        <f t="shared" si="19"/>
        <v>#DIV/0!</v>
      </c>
    </row>
    <row r="1223" spans="1:4" ht="14.25">
      <c r="A1223" s="7" t="s">
        <v>927</v>
      </c>
      <c r="B1223" s="7"/>
      <c r="C1223" s="7"/>
      <c r="D1223" s="25" t="e">
        <f t="shared" si="19"/>
        <v>#DIV/0!</v>
      </c>
    </row>
    <row r="1224" spans="1:4" ht="14.25">
      <c r="A1224" s="7" t="s">
        <v>929</v>
      </c>
      <c r="B1224" s="7"/>
      <c r="C1224" s="7"/>
      <c r="D1224" s="25" t="e">
        <f t="shared" si="19"/>
        <v>#DIV/0!</v>
      </c>
    </row>
    <row r="1225" spans="1:4" ht="14.25">
      <c r="A1225" s="7" t="s">
        <v>931</v>
      </c>
      <c r="B1225" s="7"/>
      <c r="C1225" s="7"/>
      <c r="D1225" s="25" t="e">
        <f t="shared" si="19"/>
        <v>#DIV/0!</v>
      </c>
    </row>
    <row r="1226" spans="1:4" ht="14.25">
      <c r="A1226" s="7" t="s">
        <v>933</v>
      </c>
      <c r="B1226" s="7"/>
      <c r="C1226" s="7"/>
      <c r="D1226" s="25" t="e">
        <f t="shared" si="19"/>
        <v>#DIV/0!</v>
      </c>
    </row>
    <row r="1227" spans="1:4" ht="14.25">
      <c r="A1227" s="7" t="s">
        <v>935</v>
      </c>
      <c r="B1227" s="7"/>
      <c r="C1227" s="7"/>
      <c r="D1227" s="25" t="e">
        <f t="shared" si="19"/>
        <v>#DIV/0!</v>
      </c>
    </row>
    <row r="1228" spans="1:4" ht="14.25">
      <c r="A1228" s="7" t="s">
        <v>937</v>
      </c>
      <c r="B1228" s="7"/>
      <c r="C1228" s="7"/>
      <c r="D1228" s="25" t="e">
        <f t="shared" si="19"/>
        <v>#DIV/0!</v>
      </c>
    </row>
    <row r="1229" spans="1:4" ht="14.25">
      <c r="A1229" s="7" t="s">
        <v>939</v>
      </c>
      <c r="B1229" s="7"/>
      <c r="C1229" s="7"/>
      <c r="D1229" s="25" t="e">
        <f t="shared" si="19"/>
        <v>#DIV/0!</v>
      </c>
    </row>
    <row r="1230" spans="1:4" ht="14.25">
      <c r="A1230" s="7" t="s">
        <v>941</v>
      </c>
      <c r="B1230" s="7">
        <f>SUM(B1231:B1233)</f>
        <v>9666</v>
      </c>
      <c r="C1230" s="7">
        <f>SUM(C1231:C1233)</f>
        <v>11199</v>
      </c>
      <c r="D1230" s="25">
        <f t="shared" si="19"/>
        <v>15.859714463066421</v>
      </c>
    </row>
    <row r="1231" spans="1:4" ht="14.25">
      <c r="A1231" s="7" t="s">
        <v>942</v>
      </c>
      <c r="B1231" s="7">
        <v>9666</v>
      </c>
      <c r="C1231" s="7">
        <v>11199</v>
      </c>
      <c r="D1231" s="25">
        <f t="shared" si="19"/>
        <v>15.859714463066421</v>
      </c>
    </row>
    <row r="1232" spans="1:4" ht="14.25">
      <c r="A1232" s="7" t="s">
        <v>943</v>
      </c>
      <c r="B1232" s="7"/>
      <c r="C1232" s="7"/>
      <c r="D1232" s="25" t="e">
        <f t="shared" si="19"/>
        <v>#DIV/0!</v>
      </c>
    </row>
    <row r="1233" spans="1:4" ht="14.25">
      <c r="A1233" s="7" t="s">
        <v>944</v>
      </c>
      <c r="B1233" s="7"/>
      <c r="C1233" s="7"/>
      <c r="D1233" s="25" t="e">
        <f t="shared" si="19"/>
        <v>#DIV/0!</v>
      </c>
    </row>
    <row r="1234" spans="1:4" ht="14.25">
      <c r="A1234" s="7" t="s">
        <v>946</v>
      </c>
      <c r="B1234" s="7">
        <f>SUM(B1235:B1236)</f>
        <v>459</v>
      </c>
      <c r="C1234" s="7">
        <f>SUM(C1235:C1236)</f>
        <v>561</v>
      </c>
      <c r="D1234" s="25">
        <f t="shared" si="19"/>
        <v>22.222222222222232</v>
      </c>
    </row>
    <row r="1235" spans="1:4" ht="14.25">
      <c r="A1235" s="7" t="s">
        <v>948</v>
      </c>
      <c r="B1235" s="7"/>
      <c r="C1235" s="7"/>
      <c r="D1235" s="25" t="e">
        <f t="shared" si="19"/>
        <v>#DIV/0!</v>
      </c>
    </row>
    <row r="1236" spans="1:4" ht="14.25">
      <c r="A1236" s="7" t="s">
        <v>950</v>
      </c>
      <c r="B1236" s="7">
        <v>459</v>
      </c>
      <c r="C1236" s="7">
        <v>561</v>
      </c>
      <c r="D1236" s="25">
        <f t="shared" si="19"/>
        <v>22.222222222222232</v>
      </c>
    </row>
    <row r="1237" spans="1:4" ht="14.25">
      <c r="A1237" s="7" t="s">
        <v>1364</v>
      </c>
      <c r="B1237" s="7">
        <f>B1238+B1253+B1267+B1273+B1279</f>
        <v>1831</v>
      </c>
      <c r="C1237" s="7">
        <f>C1238+C1253+C1267+C1273+C1279</f>
        <v>1959</v>
      </c>
      <c r="D1237" s="25">
        <f t="shared" si="19"/>
        <v>6.990715456034957</v>
      </c>
    </row>
    <row r="1238" spans="1:4" ht="14.25">
      <c r="A1238" s="7" t="s">
        <v>954</v>
      </c>
      <c r="B1238" s="7">
        <f>SUM(B1239:B1252)</f>
        <v>387</v>
      </c>
      <c r="C1238" s="7">
        <f>SUM(C1239:C1252)</f>
        <v>462</v>
      </c>
      <c r="D1238" s="25">
        <f t="shared" si="19"/>
        <v>19.379844961240302</v>
      </c>
    </row>
    <row r="1239" spans="1:4" ht="14.25">
      <c r="A1239" s="7" t="s">
        <v>598</v>
      </c>
      <c r="B1239" s="7">
        <v>202</v>
      </c>
      <c r="C1239" s="7">
        <v>214</v>
      </c>
      <c r="D1239" s="25">
        <f t="shared" si="19"/>
        <v>5.940594059405946</v>
      </c>
    </row>
    <row r="1240" spans="1:4" ht="14.25">
      <c r="A1240" s="7" t="s">
        <v>600</v>
      </c>
      <c r="B1240" s="7">
        <v>54</v>
      </c>
      <c r="C1240" s="7">
        <v>54</v>
      </c>
      <c r="D1240" s="25">
        <f t="shared" si="19"/>
        <v>0</v>
      </c>
    </row>
    <row r="1241" spans="1:4" ht="14.25">
      <c r="A1241" s="7" t="s">
        <v>602</v>
      </c>
      <c r="B1241" s="7"/>
      <c r="C1241" s="7"/>
      <c r="D1241" s="25" t="e">
        <f t="shared" si="19"/>
        <v>#DIV/0!</v>
      </c>
    </row>
    <row r="1242" spans="1:4" ht="14.25">
      <c r="A1242" s="7" t="s">
        <v>959</v>
      </c>
      <c r="B1242" s="7"/>
      <c r="C1242" s="7"/>
      <c r="D1242" s="25" t="e">
        <f t="shared" si="19"/>
        <v>#DIV/0!</v>
      </c>
    </row>
    <row r="1243" spans="1:4" ht="14.25">
      <c r="A1243" s="7" t="s">
        <v>961</v>
      </c>
      <c r="B1243" s="7">
        <v>12</v>
      </c>
      <c r="C1243" s="7">
        <v>12</v>
      </c>
      <c r="D1243" s="25">
        <f t="shared" si="19"/>
        <v>0</v>
      </c>
    </row>
    <row r="1244" spans="1:4" ht="14.25">
      <c r="A1244" s="7" t="s">
        <v>963</v>
      </c>
      <c r="B1244" s="7">
        <v>30</v>
      </c>
      <c r="C1244" s="7">
        <v>35</v>
      </c>
      <c r="D1244" s="25">
        <f t="shared" si="19"/>
        <v>16.666666666666675</v>
      </c>
    </row>
    <row r="1245" spans="1:4" ht="14.25">
      <c r="A1245" s="7" t="s">
        <v>965</v>
      </c>
      <c r="B1245" s="7"/>
      <c r="C1245" s="7"/>
      <c r="D1245" s="25" t="e">
        <f t="shared" si="19"/>
        <v>#DIV/0!</v>
      </c>
    </row>
    <row r="1246" spans="1:4" ht="14.25">
      <c r="A1246" s="7" t="s">
        <v>966</v>
      </c>
      <c r="B1246" s="7"/>
      <c r="C1246" s="7"/>
      <c r="D1246" s="25" t="e">
        <f t="shared" si="19"/>
        <v>#DIV/0!</v>
      </c>
    </row>
    <row r="1247" spans="1:4" ht="14.25">
      <c r="A1247" s="7" t="s">
        <v>968</v>
      </c>
      <c r="B1247" s="7"/>
      <c r="C1247" s="7"/>
      <c r="D1247" s="25" t="e">
        <f t="shared" si="19"/>
        <v>#DIV/0!</v>
      </c>
    </row>
    <row r="1248" spans="1:4" ht="14.25">
      <c r="A1248" s="7" t="s">
        <v>970</v>
      </c>
      <c r="B1248" s="7"/>
      <c r="C1248" s="7"/>
      <c r="D1248" s="25" t="e">
        <f t="shared" si="19"/>
        <v>#DIV/0!</v>
      </c>
    </row>
    <row r="1249" spans="1:4" ht="14.25">
      <c r="A1249" s="7" t="s">
        <v>972</v>
      </c>
      <c r="B1249" s="7"/>
      <c r="C1249" s="7"/>
      <c r="D1249" s="25" t="e">
        <f t="shared" si="19"/>
        <v>#DIV/0!</v>
      </c>
    </row>
    <row r="1250" spans="1:4" ht="14.25">
      <c r="A1250" s="7" t="s">
        <v>974</v>
      </c>
      <c r="B1250" s="7"/>
      <c r="C1250" s="7"/>
      <c r="D1250" s="25" t="e">
        <f t="shared" si="19"/>
        <v>#DIV/0!</v>
      </c>
    </row>
    <row r="1251" spans="1:4" ht="14.25">
      <c r="A1251" s="7" t="s">
        <v>636</v>
      </c>
      <c r="B1251" s="7">
        <v>79</v>
      </c>
      <c r="C1251" s="7">
        <v>77</v>
      </c>
      <c r="D1251" s="25">
        <f t="shared" si="19"/>
        <v>-2.5316455696202556</v>
      </c>
    </row>
    <row r="1252" spans="1:4" ht="14.25">
      <c r="A1252" s="7" t="s">
        <v>977</v>
      </c>
      <c r="B1252" s="7">
        <v>10</v>
      </c>
      <c r="C1252" s="7">
        <v>70</v>
      </c>
      <c r="D1252" s="25">
        <f t="shared" si="19"/>
        <v>600</v>
      </c>
    </row>
    <row r="1253" spans="1:4" ht="14.25">
      <c r="A1253" s="7" t="s">
        <v>979</v>
      </c>
      <c r="B1253" s="7">
        <f>SUM(B1254:B1266)</f>
        <v>57</v>
      </c>
      <c r="C1253" s="7">
        <f>SUM(C1254:C1266)</f>
        <v>67</v>
      </c>
      <c r="D1253" s="25">
        <f t="shared" si="19"/>
        <v>17.543859649122815</v>
      </c>
    </row>
    <row r="1254" spans="1:4" ht="14.25">
      <c r="A1254" s="7" t="s">
        <v>598</v>
      </c>
      <c r="B1254" s="7">
        <v>47</v>
      </c>
      <c r="C1254" s="7">
        <v>57</v>
      </c>
      <c r="D1254" s="25">
        <f t="shared" si="19"/>
        <v>21.27659574468086</v>
      </c>
    </row>
    <row r="1255" spans="1:4" ht="14.25">
      <c r="A1255" s="7" t="s">
        <v>600</v>
      </c>
      <c r="B1255" s="7">
        <v>10</v>
      </c>
      <c r="C1255" s="7">
        <v>10</v>
      </c>
      <c r="D1255" s="25">
        <f t="shared" si="19"/>
        <v>0</v>
      </c>
    </row>
    <row r="1256" spans="1:4" ht="14.25">
      <c r="A1256" s="7" t="s">
        <v>602</v>
      </c>
      <c r="B1256" s="7"/>
      <c r="C1256" s="7"/>
      <c r="D1256" s="25" t="e">
        <f t="shared" si="19"/>
        <v>#DIV/0!</v>
      </c>
    </row>
    <row r="1257" spans="1:4" ht="14.25">
      <c r="A1257" s="7" t="s">
        <v>984</v>
      </c>
      <c r="B1257" s="7"/>
      <c r="C1257" s="7"/>
      <c r="D1257" s="25" t="e">
        <f t="shared" si="19"/>
        <v>#DIV/0!</v>
      </c>
    </row>
    <row r="1258" spans="1:4" ht="14.25">
      <c r="A1258" s="7" t="s">
        <v>986</v>
      </c>
      <c r="B1258" s="7"/>
      <c r="C1258" s="7"/>
      <c r="D1258" s="25" t="e">
        <f t="shared" si="19"/>
        <v>#DIV/0!</v>
      </c>
    </row>
    <row r="1259" spans="1:4" ht="14.25">
      <c r="A1259" s="7" t="s">
        <v>988</v>
      </c>
      <c r="B1259" s="7"/>
      <c r="C1259" s="7"/>
      <c r="D1259" s="25" t="e">
        <f t="shared" si="19"/>
        <v>#DIV/0!</v>
      </c>
    </row>
    <row r="1260" spans="1:4" ht="14.25">
      <c r="A1260" s="7" t="s">
        <v>990</v>
      </c>
      <c r="B1260" s="7"/>
      <c r="C1260" s="7"/>
      <c r="D1260" s="25" t="e">
        <f t="shared" si="19"/>
        <v>#DIV/0!</v>
      </c>
    </row>
    <row r="1261" spans="1:4" ht="14.25">
      <c r="A1261" s="7" t="s">
        <v>992</v>
      </c>
      <c r="B1261" s="7"/>
      <c r="C1261" s="7"/>
      <c r="D1261" s="25" t="e">
        <f t="shared" si="19"/>
        <v>#DIV/0!</v>
      </c>
    </row>
    <row r="1262" spans="1:4" ht="14.25">
      <c r="A1262" s="7" t="s">
        <v>994</v>
      </c>
      <c r="B1262" s="7"/>
      <c r="C1262" s="7"/>
      <c r="D1262" s="25" t="e">
        <f t="shared" si="19"/>
        <v>#DIV/0!</v>
      </c>
    </row>
    <row r="1263" spans="1:4" ht="14.25">
      <c r="A1263" s="7" t="s">
        <v>996</v>
      </c>
      <c r="B1263" s="7"/>
      <c r="C1263" s="7"/>
      <c r="D1263" s="25" t="e">
        <f t="shared" si="19"/>
        <v>#DIV/0!</v>
      </c>
    </row>
    <row r="1264" spans="1:4" ht="14.25">
      <c r="A1264" s="7" t="s">
        <v>998</v>
      </c>
      <c r="B1264" s="7"/>
      <c r="C1264" s="7"/>
      <c r="D1264" s="25" t="e">
        <f t="shared" si="19"/>
        <v>#DIV/0!</v>
      </c>
    </row>
    <row r="1265" spans="1:4" ht="14.25">
      <c r="A1265" s="7" t="s">
        <v>636</v>
      </c>
      <c r="B1265" s="7"/>
      <c r="C1265" s="7"/>
      <c r="D1265" s="25" t="e">
        <f t="shared" si="19"/>
        <v>#DIV/0!</v>
      </c>
    </row>
    <row r="1266" spans="1:4" ht="14.25">
      <c r="A1266" s="7" t="s">
        <v>1001</v>
      </c>
      <c r="B1266" s="7"/>
      <c r="C1266" s="7"/>
      <c r="D1266" s="25" t="e">
        <f t="shared" si="19"/>
        <v>#DIV/0!</v>
      </c>
    </row>
    <row r="1267" spans="1:4" ht="14.25">
      <c r="A1267" s="7" t="s">
        <v>1003</v>
      </c>
      <c r="B1267" s="7">
        <f>SUM(B1268:B1272)</f>
        <v>0</v>
      </c>
      <c r="C1267" s="7">
        <f>SUM(C1268:C1272)</f>
        <v>0</v>
      </c>
      <c r="D1267" s="25" t="e">
        <f t="shared" si="19"/>
        <v>#DIV/0!</v>
      </c>
    </row>
    <row r="1268" spans="1:4" ht="14.25">
      <c r="A1268" s="7" t="s">
        <v>1365</v>
      </c>
      <c r="B1268" s="7"/>
      <c r="C1268" s="7"/>
      <c r="D1268" s="25" t="e">
        <f t="shared" si="19"/>
        <v>#DIV/0!</v>
      </c>
    </row>
    <row r="1269" spans="1:4" ht="14.25">
      <c r="A1269" s="7" t="s">
        <v>1007</v>
      </c>
      <c r="B1269" s="7"/>
      <c r="C1269" s="7"/>
      <c r="D1269" s="25" t="e">
        <f t="shared" si="19"/>
        <v>#DIV/0!</v>
      </c>
    </row>
    <row r="1270" spans="1:4" ht="14.25">
      <c r="A1270" s="7" t="s">
        <v>1009</v>
      </c>
      <c r="B1270" s="7"/>
      <c r="C1270" s="7"/>
      <c r="D1270" s="25" t="e">
        <f t="shared" si="19"/>
        <v>#DIV/0!</v>
      </c>
    </row>
    <row r="1271" spans="1:4" ht="14.25">
      <c r="A1271" s="7" t="s">
        <v>1011</v>
      </c>
      <c r="B1271" s="7"/>
      <c r="C1271" s="7"/>
      <c r="D1271" s="25" t="e">
        <f t="shared" si="19"/>
        <v>#DIV/0!</v>
      </c>
    </row>
    <row r="1272" spans="1:4" ht="14.25">
      <c r="A1272" s="7" t="s">
        <v>1013</v>
      </c>
      <c r="B1272" s="7"/>
      <c r="C1272" s="7"/>
      <c r="D1272" s="25" t="e">
        <f t="shared" si="19"/>
        <v>#DIV/0!</v>
      </c>
    </row>
    <row r="1273" spans="1:4" ht="14.25">
      <c r="A1273" s="7" t="s">
        <v>967</v>
      </c>
      <c r="B1273" s="7">
        <f>SUM(B1274:B1278)</f>
        <v>1387</v>
      </c>
      <c r="C1273" s="7">
        <f>SUM(C1274:C1278)</f>
        <v>1430</v>
      </c>
      <c r="D1273" s="25">
        <f t="shared" si="19"/>
        <v>3.100216294160063</v>
      </c>
    </row>
    <row r="1274" spans="1:4" ht="14.25">
      <c r="A1274" s="7" t="s">
        <v>969</v>
      </c>
      <c r="B1274" s="7">
        <v>1387</v>
      </c>
      <c r="C1274" s="7">
        <v>1430</v>
      </c>
      <c r="D1274" s="25">
        <f t="shared" si="19"/>
        <v>3.100216294160063</v>
      </c>
    </row>
    <row r="1275" spans="1:4" ht="14.25">
      <c r="A1275" s="7" t="s">
        <v>971</v>
      </c>
      <c r="B1275" s="7"/>
      <c r="C1275" s="7"/>
      <c r="D1275" s="25" t="e">
        <f t="shared" si="19"/>
        <v>#DIV/0!</v>
      </c>
    </row>
    <row r="1276" spans="1:4" ht="14.25">
      <c r="A1276" s="7" t="s">
        <v>973</v>
      </c>
      <c r="B1276" s="7"/>
      <c r="C1276" s="7"/>
      <c r="D1276" s="25" t="e">
        <f t="shared" si="19"/>
        <v>#DIV/0!</v>
      </c>
    </row>
    <row r="1277" spans="1:4" ht="14.25">
      <c r="A1277" s="7" t="s">
        <v>975</v>
      </c>
      <c r="B1277" s="7"/>
      <c r="C1277" s="7"/>
      <c r="D1277" s="25" t="e">
        <f t="shared" si="19"/>
        <v>#DIV/0!</v>
      </c>
    </row>
    <row r="1278" spans="1:4" ht="14.25">
      <c r="A1278" s="7" t="s">
        <v>976</v>
      </c>
      <c r="B1278" s="7"/>
      <c r="C1278" s="7"/>
      <c r="D1278" s="25" t="e">
        <f t="shared" si="19"/>
        <v>#DIV/0!</v>
      </c>
    </row>
    <row r="1279" spans="1:4" ht="14.25">
      <c r="A1279" s="7" t="s">
        <v>978</v>
      </c>
      <c r="B1279" s="7">
        <f>SUM(B1280:B1290)</f>
        <v>0</v>
      </c>
      <c r="C1279" s="7">
        <f>SUM(C1280:C1290)</f>
        <v>0</v>
      </c>
      <c r="D1279" s="25" t="e">
        <f t="shared" si="19"/>
        <v>#DIV/0!</v>
      </c>
    </row>
    <row r="1280" spans="1:4" ht="14.25">
      <c r="A1280" s="7" t="s">
        <v>980</v>
      </c>
      <c r="B1280" s="7"/>
      <c r="C1280" s="7"/>
      <c r="D1280" s="25" t="e">
        <f t="shared" si="19"/>
        <v>#DIV/0!</v>
      </c>
    </row>
    <row r="1281" spans="1:4" ht="14.25">
      <c r="A1281" s="7" t="s">
        <v>981</v>
      </c>
      <c r="B1281" s="7"/>
      <c r="C1281" s="7"/>
      <c r="D1281" s="25" t="e">
        <f t="shared" si="19"/>
        <v>#DIV/0!</v>
      </c>
    </row>
    <row r="1282" spans="1:4" ht="14.25">
      <c r="A1282" s="7" t="s">
        <v>982</v>
      </c>
      <c r="B1282" s="7"/>
      <c r="C1282" s="7"/>
      <c r="D1282" s="25" t="e">
        <f t="shared" si="19"/>
        <v>#DIV/0!</v>
      </c>
    </row>
    <row r="1283" spans="1:4" ht="14.25">
      <c r="A1283" s="7" t="s">
        <v>983</v>
      </c>
      <c r="B1283" s="7"/>
      <c r="C1283" s="7"/>
      <c r="D1283" s="25" t="e">
        <f t="shared" si="19"/>
        <v>#DIV/0!</v>
      </c>
    </row>
    <row r="1284" spans="1:4" ht="14.25">
      <c r="A1284" s="7" t="s">
        <v>985</v>
      </c>
      <c r="B1284" s="7"/>
      <c r="C1284" s="7"/>
      <c r="D1284" s="25" t="e">
        <f t="shared" si="19"/>
        <v>#DIV/0!</v>
      </c>
    </row>
    <row r="1285" spans="1:4" ht="14.25">
      <c r="A1285" s="7" t="s">
        <v>987</v>
      </c>
      <c r="B1285" s="7"/>
      <c r="C1285" s="7"/>
      <c r="D1285" s="25" t="e">
        <f aca="true" t="shared" si="20" ref="D1285:D1302">(C1285/B1285-1)*100</f>
        <v>#DIV/0!</v>
      </c>
    </row>
    <row r="1286" spans="1:4" ht="14.25">
      <c r="A1286" s="7" t="s">
        <v>989</v>
      </c>
      <c r="B1286" s="7"/>
      <c r="C1286" s="7"/>
      <c r="D1286" s="25" t="e">
        <f t="shared" si="20"/>
        <v>#DIV/0!</v>
      </c>
    </row>
    <row r="1287" spans="1:4" ht="14.25">
      <c r="A1287" s="7" t="s">
        <v>991</v>
      </c>
      <c r="B1287" s="7"/>
      <c r="C1287" s="7"/>
      <c r="D1287" s="25" t="e">
        <f t="shared" si="20"/>
        <v>#DIV/0!</v>
      </c>
    </row>
    <row r="1288" spans="1:4" ht="14.25">
      <c r="A1288" s="7" t="s">
        <v>993</v>
      </c>
      <c r="B1288" s="7"/>
      <c r="C1288" s="7"/>
      <c r="D1288" s="25" t="e">
        <f t="shared" si="20"/>
        <v>#DIV/0!</v>
      </c>
    </row>
    <row r="1289" spans="1:4" ht="14.25">
      <c r="A1289" s="7" t="s">
        <v>995</v>
      </c>
      <c r="B1289" s="7"/>
      <c r="C1289" s="7"/>
      <c r="D1289" s="25" t="e">
        <f t="shared" si="20"/>
        <v>#DIV/0!</v>
      </c>
    </row>
    <row r="1290" spans="1:4" ht="14.25">
      <c r="A1290" s="7" t="s">
        <v>997</v>
      </c>
      <c r="B1290" s="7"/>
      <c r="C1290" s="7"/>
      <c r="D1290" s="25" t="e">
        <f t="shared" si="20"/>
        <v>#DIV/0!</v>
      </c>
    </row>
    <row r="1291" spans="1:4" ht="14.25">
      <c r="A1291" s="7" t="s">
        <v>1366</v>
      </c>
      <c r="B1291" s="7">
        <v>10000</v>
      </c>
      <c r="C1291" s="7">
        <v>10000</v>
      </c>
      <c r="D1291" s="25">
        <f t="shared" si="20"/>
        <v>0</v>
      </c>
    </row>
    <row r="1292" spans="1:4" ht="14.25">
      <c r="A1292" s="7" t="s">
        <v>1367</v>
      </c>
      <c r="B1292" s="7">
        <f>SUM(B1293:B1298)</f>
        <v>23300</v>
      </c>
      <c r="C1292" s="7">
        <f>SUM(C1293:C1298)</f>
        <v>20300</v>
      </c>
      <c r="D1292" s="25">
        <f t="shared" si="20"/>
        <v>-12.8755364806867</v>
      </c>
    </row>
    <row r="1293" spans="1:4" ht="14.25">
      <c r="A1293" s="7" t="s">
        <v>1002</v>
      </c>
      <c r="B1293" s="7"/>
      <c r="C1293" s="7"/>
      <c r="D1293" s="25" t="e">
        <f t="shared" si="20"/>
        <v>#DIV/0!</v>
      </c>
    </row>
    <row r="1294" spans="1:4" ht="14.25">
      <c r="A1294" s="7" t="s">
        <v>1004</v>
      </c>
      <c r="B1294" s="7"/>
      <c r="C1294" s="7"/>
      <c r="D1294" s="25" t="e">
        <f t="shared" si="20"/>
        <v>#DIV/0!</v>
      </c>
    </row>
    <row r="1295" spans="1:4" ht="14.25">
      <c r="A1295" s="7" t="s">
        <v>1006</v>
      </c>
      <c r="B1295" s="7"/>
      <c r="C1295" s="7"/>
      <c r="D1295" s="25" t="e">
        <f t="shared" si="20"/>
        <v>#DIV/0!</v>
      </c>
    </row>
    <row r="1296" spans="1:4" ht="14.25">
      <c r="A1296" s="7" t="s">
        <v>1008</v>
      </c>
      <c r="B1296" s="7"/>
      <c r="C1296" s="7"/>
      <c r="D1296" s="25" t="e">
        <f t="shared" si="20"/>
        <v>#DIV/0!</v>
      </c>
    </row>
    <row r="1297" spans="1:4" ht="14.25">
      <c r="A1297" s="7" t="s">
        <v>1010</v>
      </c>
      <c r="B1297" s="7">
        <v>23300</v>
      </c>
      <c r="C1297" s="7">
        <v>20300</v>
      </c>
      <c r="D1297" s="25">
        <f t="shared" si="20"/>
        <v>-12.8755364806867</v>
      </c>
    </row>
    <row r="1298" spans="1:4" ht="14.25">
      <c r="A1298" s="7" t="s">
        <v>1012</v>
      </c>
      <c r="B1298" s="7"/>
      <c r="C1298" s="7"/>
      <c r="D1298" s="25" t="e">
        <f t="shared" si="20"/>
        <v>#DIV/0!</v>
      </c>
    </row>
    <row r="1299" spans="1:4" ht="14.25">
      <c r="A1299" s="7" t="s">
        <v>1368</v>
      </c>
      <c r="B1299" s="7">
        <f>SUM(B1300:B1301)</f>
        <v>24503</v>
      </c>
      <c r="C1299" s="7">
        <f>SUM(C1300:C1301)</f>
        <v>50217</v>
      </c>
      <c r="D1299" s="25">
        <f t="shared" si="20"/>
        <v>104.94225196914661</v>
      </c>
    </row>
    <row r="1300" spans="1:4" ht="14.25">
      <c r="A1300" s="7" t="s">
        <v>1015</v>
      </c>
      <c r="B1300" s="7">
        <v>22215</v>
      </c>
      <c r="C1300" s="18">
        <v>47849</v>
      </c>
      <c r="D1300" s="25">
        <f t="shared" si="20"/>
        <v>115.39050191312174</v>
      </c>
    </row>
    <row r="1301" spans="1:4" ht="14.25">
      <c r="A1301" s="7" t="s">
        <v>1016</v>
      </c>
      <c r="B1301" s="7">
        <v>2288</v>
      </c>
      <c r="C1301" s="7">
        <v>2368</v>
      </c>
      <c r="D1301" s="25">
        <f t="shared" si="20"/>
        <v>3.4965034965035002</v>
      </c>
    </row>
    <row r="1302" spans="1:4" ht="14.25">
      <c r="A1302" s="17" t="s">
        <v>1369</v>
      </c>
      <c r="B1302" s="8">
        <f>B1299+B1292+B1291+B1237+B1220+B1139+B1129+B1125+B1098+B1024+B953+B821+B801+B721+B657+B543+B488+B434+B380+B272+B261+B258+B5</f>
        <v>387638</v>
      </c>
      <c r="C1302" s="8">
        <f>C1299+C1292+C1291+C1237+C1220+C1139+C1129+C1125+C1098+C1024+C953+C821+C801+C721+C657+C543+C488+C434+C380+C272+C261+C258+C5</f>
        <v>459556.8</v>
      </c>
      <c r="D1302" s="25">
        <f t="shared" si="20"/>
        <v>18.55308303107539</v>
      </c>
    </row>
    <row r="1303" ht="14.25">
      <c r="C1303" s="3">
        <v>459557</v>
      </c>
    </row>
    <row r="1304" spans="2:3" ht="14.25">
      <c r="B1304" s="24"/>
      <c r="C1304" s="24">
        <f>C1302-C1303</f>
        <v>-0.20000000001164153</v>
      </c>
    </row>
  </sheetData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04"/>
  <sheetViews>
    <sheetView showZeros="0" zoomScale="200" zoomScaleNormal="200" workbookViewId="0" topLeftCell="A1">
      <pane xSplit="1" ySplit="5" topLeftCell="B68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93" sqref="B693:B701"/>
    </sheetView>
  </sheetViews>
  <sheetFormatPr defaultColWidth="9.00390625" defaultRowHeight="14.25"/>
  <cols>
    <col min="1" max="1" width="46.75390625" style="3" bestFit="1" customWidth="1"/>
    <col min="2" max="2" width="9.00390625" style="3" customWidth="1"/>
    <col min="3" max="3" width="11.625" style="26" bestFit="1" customWidth="1"/>
    <col min="4" max="4" width="6.50390625" style="3" bestFit="1" customWidth="1"/>
    <col min="5" max="16384" width="9.00390625" style="3" customWidth="1"/>
  </cols>
  <sheetData>
    <row r="1" ht="18" customHeight="1">
      <c r="A1" s="2"/>
    </row>
    <row r="2" spans="1:3" s="2" customFormat="1" ht="20.25">
      <c r="A2" s="46" t="s">
        <v>1370</v>
      </c>
      <c r="B2" s="46"/>
      <c r="C2" s="46"/>
    </row>
    <row r="3" ht="17.25" customHeight="1">
      <c r="C3" s="27" t="s">
        <v>1140</v>
      </c>
    </row>
    <row r="4" spans="1:3" ht="36" customHeight="1">
      <c r="A4" s="5" t="s">
        <v>1141</v>
      </c>
      <c r="B4" s="32" t="s">
        <v>1020</v>
      </c>
      <c r="C4" s="32" t="s">
        <v>1371</v>
      </c>
    </row>
    <row r="5" spans="1:3" ht="14.25" customHeight="1">
      <c r="A5" s="7" t="s">
        <v>4</v>
      </c>
      <c r="B5" s="8">
        <f>B6+B18+B27+B39+B51+B62+B73+B85+B94+B104+B119+B128+B139+B151+B161+B174+B181+B188+B197+B203+B210+B218+B225+B231+B237+B243+B249+B255</f>
        <v>47820</v>
      </c>
      <c r="C5" s="31"/>
    </row>
    <row r="6" spans="1:3" ht="14.25">
      <c r="A6" s="12" t="s">
        <v>6</v>
      </c>
      <c r="B6" s="7">
        <f>SUM(B7:B17)</f>
        <v>963</v>
      </c>
      <c r="C6" s="25"/>
    </row>
    <row r="7" spans="1:3" ht="14.25">
      <c r="A7" s="12" t="s">
        <v>8</v>
      </c>
      <c r="B7" s="7">
        <v>483</v>
      </c>
      <c r="C7" s="25">
        <v>0.4158004158004047</v>
      </c>
    </row>
    <row r="8" spans="1:3" ht="14.25">
      <c r="A8" s="12" t="s">
        <v>10</v>
      </c>
      <c r="B8" s="7">
        <v>165</v>
      </c>
      <c r="C8" s="25">
        <v>7.843137254901955</v>
      </c>
    </row>
    <row r="9" spans="1:3" ht="14.25">
      <c r="A9" s="10" t="s">
        <v>12</v>
      </c>
      <c r="B9" s="7">
        <v>127</v>
      </c>
      <c r="C9" s="25">
        <v>13.392857142857139</v>
      </c>
    </row>
    <row r="10" spans="1:3" ht="14.25">
      <c r="A10" s="10" t="s">
        <v>14</v>
      </c>
      <c r="B10" s="7">
        <v>100</v>
      </c>
      <c r="C10" s="25"/>
    </row>
    <row r="11" spans="1:3" ht="14.25">
      <c r="A11" s="10" t="s">
        <v>16</v>
      </c>
      <c r="B11" s="7"/>
      <c r="C11" s="25"/>
    </row>
    <row r="12" spans="1:3" ht="14.25">
      <c r="A12" s="7" t="s">
        <v>18</v>
      </c>
      <c r="B12" s="7">
        <v>10</v>
      </c>
      <c r="C12" s="25"/>
    </row>
    <row r="13" spans="1:3" ht="14.25">
      <c r="A13" s="7" t="s">
        <v>1142</v>
      </c>
      <c r="B13" s="7"/>
      <c r="C13" s="25"/>
    </row>
    <row r="14" spans="1:3" ht="14.25">
      <c r="A14" s="7" t="s">
        <v>21</v>
      </c>
      <c r="B14" s="7">
        <v>53</v>
      </c>
      <c r="C14" s="25"/>
    </row>
    <row r="15" spans="1:3" ht="14.25">
      <c r="A15" s="7" t="s">
        <v>22</v>
      </c>
      <c r="B15" s="7"/>
      <c r="C15" s="25"/>
    </row>
    <row r="16" spans="1:3" ht="14.25">
      <c r="A16" s="7" t="s">
        <v>15</v>
      </c>
      <c r="B16" s="7"/>
      <c r="C16" s="25"/>
    </row>
    <row r="17" spans="1:3" ht="14.25">
      <c r="A17" s="7" t="s">
        <v>24</v>
      </c>
      <c r="B17" s="7">
        <v>25</v>
      </c>
      <c r="C17" s="25"/>
    </row>
    <row r="18" spans="1:3" ht="14.25">
      <c r="A18" s="12" t="s">
        <v>26</v>
      </c>
      <c r="B18" s="7">
        <f>SUM(B19:B26)</f>
        <v>827</v>
      </c>
      <c r="C18" s="25">
        <v>0.9768009768009733</v>
      </c>
    </row>
    <row r="19" spans="1:3" ht="14.25">
      <c r="A19" s="12" t="s">
        <v>8</v>
      </c>
      <c r="B19" s="7">
        <v>407</v>
      </c>
      <c r="C19" s="25">
        <v>1.4962593516209433</v>
      </c>
    </row>
    <row r="20" spans="1:3" ht="14.25">
      <c r="A20" s="12" t="s">
        <v>10</v>
      </c>
      <c r="B20" s="7">
        <v>160</v>
      </c>
      <c r="C20" s="25">
        <v>8.108108108108114</v>
      </c>
    </row>
    <row r="21" spans="1:3" ht="14.25">
      <c r="A21" s="10" t="s">
        <v>12</v>
      </c>
      <c r="B21" s="7">
        <v>89</v>
      </c>
      <c r="C21" s="25">
        <v>8.536585365853666</v>
      </c>
    </row>
    <row r="22" spans="1:3" ht="14.25">
      <c r="A22" s="10" t="s">
        <v>31</v>
      </c>
      <c r="B22" s="7">
        <v>100</v>
      </c>
      <c r="C22" s="25"/>
    </row>
    <row r="23" spans="1:3" ht="14.25">
      <c r="A23" s="10" t="s">
        <v>32</v>
      </c>
      <c r="B23" s="7">
        <v>46</v>
      </c>
      <c r="C23" s="25">
        <v>0</v>
      </c>
    </row>
    <row r="24" spans="1:3" ht="14.25">
      <c r="A24" s="10" t="s">
        <v>34</v>
      </c>
      <c r="B24" s="7"/>
      <c r="C24" s="25"/>
    </row>
    <row r="25" spans="1:3" ht="14.25">
      <c r="A25" s="10" t="s">
        <v>15</v>
      </c>
      <c r="B25" s="7"/>
      <c r="C25" s="25"/>
    </row>
    <row r="26" spans="1:3" ht="14.25">
      <c r="A26" s="10" t="s">
        <v>36</v>
      </c>
      <c r="B26" s="7">
        <v>25</v>
      </c>
      <c r="C26" s="25"/>
    </row>
    <row r="27" spans="1:3" ht="14.25">
      <c r="A27" s="12" t="s">
        <v>37</v>
      </c>
      <c r="B27" s="7">
        <f>SUM(B28:B38)</f>
        <v>5292</v>
      </c>
      <c r="C27" s="25">
        <v>16.924436588599214</v>
      </c>
    </row>
    <row r="28" spans="1:3" ht="14.25">
      <c r="A28" s="12" t="s">
        <v>8</v>
      </c>
      <c r="B28" s="7">
        <v>1533</v>
      </c>
      <c r="C28" s="25">
        <v>0.7227332457293123</v>
      </c>
    </row>
    <row r="29" spans="1:3" ht="14.25">
      <c r="A29" s="12" t="s">
        <v>10</v>
      </c>
      <c r="B29" s="7">
        <v>1500</v>
      </c>
      <c r="C29" s="25">
        <v>29.421915444348578</v>
      </c>
    </row>
    <row r="30" spans="1:3" ht="14.25">
      <c r="A30" s="10" t="s">
        <v>12</v>
      </c>
      <c r="B30" s="7">
        <v>328</v>
      </c>
      <c r="C30" s="25"/>
    </row>
    <row r="31" spans="1:3" ht="14.25">
      <c r="A31" s="10" t="s">
        <v>41</v>
      </c>
      <c r="B31" s="7"/>
      <c r="C31" s="25"/>
    </row>
    <row r="32" spans="1:3" ht="14.25">
      <c r="A32" s="10" t="s">
        <v>5</v>
      </c>
      <c r="B32" s="11">
        <v>172</v>
      </c>
      <c r="C32" s="25"/>
    </row>
    <row r="33" spans="1:3" ht="14.25">
      <c r="A33" s="12" t="s">
        <v>7</v>
      </c>
      <c r="B33" s="11">
        <v>302</v>
      </c>
      <c r="C33" s="25">
        <v>169.64285714285717</v>
      </c>
    </row>
    <row r="34" spans="1:3" ht="14.25">
      <c r="A34" s="12" t="s">
        <v>9</v>
      </c>
      <c r="B34" s="11">
        <v>118</v>
      </c>
      <c r="C34" s="25">
        <v>6.3063063063063085</v>
      </c>
    </row>
    <row r="35" spans="1:3" ht="14.25">
      <c r="A35" s="12" t="s">
        <v>11</v>
      </c>
      <c r="B35" s="11">
        <v>519</v>
      </c>
      <c r="C35" s="25">
        <v>0.9727626459143934</v>
      </c>
    </row>
    <row r="36" spans="1:3" ht="14.25">
      <c r="A36" s="10" t="s">
        <v>13</v>
      </c>
      <c r="B36" s="11"/>
      <c r="C36" s="25"/>
    </row>
    <row r="37" spans="1:3" ht="14.25">
      <c r="A37" s="10" t="s">
        <v>15</v>
      </c>
      <c r="B37" s="11">
        <v>449</v>
      </c>
      <c r="C37" s="25">
        <v>24.72222222222222</v>
      </c>
    </row>
    <row r="38" spans="1:3" ht="14.25">
      <c r="A38" s="10" t="s">
        <v>17</v>
      </c>
      <c r="B38" s="11">
        <v>371</v>
      </c>
      <c r="C38" s="25"/>
    </row>
    <row r="39" spans="1:3" ht="14.25">
      <c r="A39" s="12" t="s">
        <v>19</v>
      </c>
      <c r="B39" s="7">
        <f>SUM(B40:B50)</f>
        <v>2212</v>
      </c>
      <c r="C39" s="25">
        <v>36.039360393603936</v>
      </c>
    </row>
    <row r="40" spans="1:3" ht="14.25">
      <c r="A40" s="12" t="s">
        <v>8</v>
      </c>
      <c r="B40" s="11">
        <v>814</v>
      </c>
      <c r="C40" s="25">
        <v>7.105263157894748</v>
      </c>
    </row>
    <row r="41" spans="1:3" ht="14.25">
      <c r="A41" s="12" t="s">
        <v>10</v>
      </c>
      <c r="B41" s="11">
        <v>254</v>
      </c>
      <c r="C41" s="25">
        <v>12.888888888888882</v>
      </c>
    </row>
    <row r="42" spans="1:3" ht="14.25">
      <c r="A42" s="10" t="s">
        <v>12</v>
      </c>
      <c r="B42" s="11"/>
      <c r="C42" s="25"/>
    </row>
    <row r="43" spans="1:3" ht="14.25">
      <c r="A43" s="10" t="s">
        <v>23</v>
      </c>
      <c r="B43" s="11">
        <v>260</v>
      </c>
      <c r="C43" s="25"/>
    </row>
    <row r="44" spans="1:3" ht="14.25">
      <c r="A44" s="10" t="s">
        <v>25</v>
      </c>
      <c r="B44" s="11">
        <v>9</v>
      </c>
      <c r="C44" s="25"/>
    </row>
    <row r="45" spans="1:3" ht="14.25">
      <c r="A45" s="12" t="s">
        <v>27</v>
      </c>
      <c r="B45" s="11"/>
      <c r="C45" s="25"/>
    </row>
    <row r="46" spans="1:3" ht="14.25">
      <c r="A46" s="12" t="s">
        <v>28</v>
      </c>
      <c r="B46" s="11"/>
      <c r="C46" s="25"/>
    </row>
    <row r="47" spans="1:3" ht="14.25">
      <c r="A47" s="12" t="s">
        <v>29</v>
      </c>
      <c r="B47" s="11">
        <v>850</v>
      </c>
      <c r="C47" s="25">
        <v>34.493670886075954</v>
      </c>
    </row>
    <row r="48" spans="1:3" ht="14.25">
      <c r="A48" s="12" t="s">
        <v>1143</v>
      </c>
      <c r="B48" s="11"/>
      <c r="C48" s="25"/>
    </row>
    <row r="49" spans="1:3" ht="14.25">
      <c r="A49" s="12" t="s">
        <v>15</v>
      </c>
      <c r="B49" s="11"/>
      <c r="C49" s="25"/>
    </row>
    <row r="50" spans="1:3" ht="14.25">
      <c r="A50" s="10" t="s">
        <v>33</v>
      </c>
      <c r="B50" s="7">
        <v>25</v>
      </c>
      <c r="C50" s="25"/>
    </row>
    <row r="51" spans="1:3" ht="14.25">
      <c r="A51" s="10" t="s">
        <v>35</v>
      </c>
      <c r="B51" s="7">
        <f>SUM(B52:B61)</f>
        <v>844</v>
      </c>
      <c r="C51" s="25">
        <v>13.59353970390309</v>
      </c>
    </row>
    <row r="52" spans="1:3" ht="14.25">
      <c r="A52" s="10" t="s">
        <v>8</v>
      </c>
      <c r="B52" s="11">
        <v>566</v>
      </c>
      <c r="C52" s="25">
        <v>6.390977443609014</v>
      </c>
    </row>
    <row r="53" spans="1:3" ht="14.25">
      <c r="A53" s="7" t="s">
        <v>10</v>
      </c>
      <c r="B53" s="11">
        <v>16</v>
      </c>
      <c r="C53" s="25">
        <v>0</v>
      </c>
    </row>
    <row r="54" spans="1:3" ht="14.25">
      <c r="A54" s="12" t="s">
        <v>12</v>
      </c>
      <c r="B54" s="11">
        <v>3</v>
      </c>
      <c r="C54" s="25"/>
    </row>
    <row r="55" spans="1:3" ht="14.25">
      <c r="A55" s="12" t="s">
        <v>38</v>
      </c>
      <c r="B55" s="11">
        <v>35</v>
      </c>
      <c r="C55" s="25">
        <v>75</v>
      </c>
    </row>
    <row r="56" spans="1:3" ht="14.25">
      <c r="A56" s="12" t="s">
        <v>39</v>
      </c>
      <c r="B56" s="11">
        <v>144</v>
      </c>
      <c r="C56" s="25">
        <v>41.176470588235304</v>
      </c>
    </row>
    <row r="57" spans="1:3" ht="14.25">
      <c r="A57" s="10" t="s">
        <v>40</v>
      </c>
      <c r="B57" s="11">
        <v>6</v>
      </c>
      <c r="C57" s="25">
        <v>0</v>
      </c>
    </row>
    <row r="58" spans="1:3" ht="14.25">
      <c r="A58" s="10" t="s">
        <v>42</v>
      </c>
      <c r="B58" s="11">
        <v>59</v>
      </c>
      <c r="C58" s="25">
        <v>7.272727272727275</v>
      </c>
    </row>
    <row r="59" spans="1:3" ht="14.25">
      <c r="A59" s="10" t="s">
        <v>43</v>
      </c>
      <c r="B59" s="7">
        <v>3</v>
      </c>
      <c r="C59" s="25"/>
    </row>
    <row r="60" spans="1:3" ht="14.25">
      <c r="A60" s="12" t="s">
        <v>15</v>
      </c>
      <c r="B60" s="7"/>
      <c r="C60" s="25"/>
    </row>
    <row r="61" spans="1:3" ht="14.25">
      <c r="A61" s="12" t="s">
        <v>44</v>
      </c>
      <c r="B61" s="7">
        <v>12</v>
      </c>
      <c r="C61" s="25">
        <v>0</v>
      </c>
    </row>
    <row r="62" spans="1:3" ht="14.25">
      <c r="A62" s="12" t="s">
        <v>45</v>
      </c>
      <c r="B62" s="7">
        <f>SUM(B63:B72)</f>
        <v>3095</v>
      </c>
      <c r="C62" s="25"/>
    </row>
    <row r="63" spans="1:3" ht="14.25">
      <c r="A63" s="10" t="s">
        <v>8</v>
      </c>
      <c r="B63" s="7">
        <v>1530</v>
      </c>
      <c r="C63" s="25">
        <v>5.517241379310356</v>
      </c>
    </row>
    <row r="64" spans="1:3" ht="14.25">
      <c r="A64" s="7" t="s">
        <v>10</v>
      </c>
      <c r="B64" s="7">
        <v>442</v>
      </c>
      <c r="C64" s="25"/>
    </row>
    <row r="65" spans="1:3" ht="14.25">
      <c r="A65" s="7" t="s">
        <v>12</v>
      </c>
      <c r="B65" s="7"/>
      <c r="C65" s="25"/>
    </row>
    <row r="66" spans="1:3" ht="14.25">
      <c r="A66" s="7" t="s">
        <v>49</v>
      </c>
      <c r="B66" s="7"/>
      <c r="C66" s="25"/>
    </row>
    <row r="67" spans="1:3" ht="14.25">
      <c r="A67" s="7" t="s">
        <v>51</v>
      </c>
      <c r="B67" s="7">
        <v>228</v>
      </c>
      <c r="C67" s="25">
        <v>19.371727748691093</v>
      </c>
    </row>
    <row r="68" spans="1:3" ht="14.25">
      <c r="A68" s="7" t="s">
        <v>53</v>
      </c>
      <c r="B68" s="7">
        <v>345</v>
      </c>
      <c r="C68" s="25"/>
    </row>
    <row r="69" spans="1:3" ht="14.25">
      <c r="A69" s="12" t="s">
        <v>48</v>
      </c>
      <c r="B69" s="7">
        <v>318</v>
      </c>
      <c r="C69" s="25"/>
    </row>
    <row r="70" spans="1:3" ht="14.25">
      <c r="A70" s="10" t="s">
        <v>54</v>
      </c>
      <c r="B70" s="7"/>
      <c r="C70" s="25"/>
    </row>
    <row r="71" spans="1:3" ht="14.25">
      <c r="A71" s="10" t="s">
        <v>15</v>
      </c>
      <c r="B71" s="7">
        <v>144</v>
      </c>
      <c r="C71" s="25">
        <v>15.2</v>
      </c>
    </row>
    <row r="72" spans="1:3" ht="14.25">
      <c r="A72" s="10" t="s">
        <v>56</v>
      </c>
      <c r="B72" s="7">
        <v>88</v>
      </c>
      <c r="C72" s="25"/>
    </row>
    <row r="73" spans="1:3" ht="14.25">
      <c r="A73" s="12" t="s">
        <v>58</v>
      </c>
      <c r="B73" s="7">
        <f>SUM(B74:B84)</f>
        <v>0</v>
      </c>
      <c r="C73" s="25"/>
    </row>
    <row r="74" spans="1:3" ht="14.25">
      <c r="A74" s="12" t="s">
        <v>8</v>
      </c>
      <c r="B74" s="7"/>
      <c r="C74" s="25"/>
    </row>
    <row r="75" spans="1:3" ht="14.25">
      <c r="A75" s="12" t="s">
        <v>10</v>
      </c>
      <c r="B75" s="7"/>
      <c r="C75" s="25"/>
    </row>
    <row r="76" spans="1:3" ht="14.25">
      <c r="A76" s="10" t="s">
        <v>12</v>
      </c>
      <c r="B76" s="7"/>
      <c r="C76" s="25"/>
    </row>
    <row r="77" spans="1:3" ht="14.25">
      <c r="A77" s="10" t="s">
        <v>61</v>
      </c>
      <c r="B77" s="7"/>
      <c r="C77" s="25"/>
    </row>
    <row r="78" spans="1:3" ht="14.25">
      <c r="A78" s="10" t="s">
        <v>63</v>
      </c>
      <c r="B78" s="7"/>
      <c r="C78" s="25"/>
    </row>
    <row r="79" spans="1:3" ht="14.25">
      <c r="A79" s="7" t="s">
        <v>64</v>
      </c>
      <c r="B79" s="7"/>
      <c r="C79" s="25"/>
    </row>
    <row r="80" spans="1:3" ht="14.25">
      <c r="A80" s="12" t="s">
        <v>65</v>
      </c>
      <c r="B80" s="7"/>
      <c r="C80" s="25"/>
    </row>
    <row r="81" spans="1:3" ht="14.25">
      <c r="A81" s="12" t="s">
        <v>66</v>
      </c>
      <c r="B81" s="7"/>
      <c r="C81" s="25"/>
    </row>
    <row r="82" spans="1:3" ht="14.25">
      <c r="A82" s="12" t="s">
        <v>48</v>
      </c>
      <c r="B82" s="7"/>
      <c r="C82" s="25"/>
    </row>
    <row r="83" spans="1:3" ht="14.25">
      <c r="A83" s="10" t="s">
        <v>15</v>
      </c>
      <c r="B83" s="7"/>
      <c r="C83" s="25"/>
    </row>
    <row r="84" spans="1:3" ht="14.25">
      <c r="A84" s="10" t="s">
        <v>70</v>
      </c>
      <c r="B84" s="7"/>
      <c r="C84" s="25"/>
    </row>
    <row r="85" spans="1:3" ht="14.25">
      <c r="A85" s="10" t="s">
        <v>72</v>
      </c>
      <c r="B85" s="7">
        <f>SUM(B86:B93)</f>
        <v>1895</v>
      </c>
      <c r="C85" s="25">
        <v>7.670454545454541</v>
      </c>
    </row>
    <row r="86" spans="1:3" ht="14.25">
      <c r="A86" s="12" t="s">
        <v>8</v>
      </c>
      <c r="B86" s="7">
        <v>426</v>
      </c>
      <c r="C86" s="25">
        <v>6.234413965087282</v>
      </c>
    </row>
    <row r="87" spans="1:3" ht="14.25">
      <c r="A87" s="12" t="s">
        <v>10</v>
      </c>
      <c r="B87" s="11">
        <v>1200</v>
      </c>
      <c r="C87" s="25"/>
    </row>
    <row r="88" spans="1:3" ht="14.25">
      <c r="A88" s="12" t="s">
        <v>12</v>
      </c>
      <c r="B88" s="11"/>
      <c r="C88" s="25"/>
    </row>
    <row r="89" spans="1:3" ht="14.25">
      <c r="A89" s="10" t="s">
        <v>46</v>
      </c>
      <c r="B89" s="11">
        <v>215</v>
      </c>
      <c r="C89" s="25">
        <v>138.88888888888889</v>
      </c>
    </row>
    <row r="90" spans="1:3" ht="14.25">
      <c r="A90" s="10" t="s">
        <v>47</v>
      </c>
      <c r="B90" s="11"/>
      <c r="C90" s="25"/>
    </row>
    <row r="91" spans="1:3" ht="14.25">
      <c r="A91" s="10" t="s">
        <v>48</v>
      </c>
      <c r="B91" s="11"/>
      <c r="C91" s="25"/>
    </row>
    <row r="92" spans="1:3" ht="14.25">
      <c r="A92" s="10" t="s">
        <v>15</v>
      </c>
      <c r="B92" s="11">
        <v>54</v>
      </c>
      <c r="C92" s="25">
        <v>10.20408163265305</v>
      </c>
    </row>
    <row r="93" spans="1:3" ht="14.25">
      <c r="A93" s="7" t="s">
        <v>50</v>
      </c>
      <c r="B93" s="11"/>
      <c r="C93" s="25"/>
    </row>
    <row r="94" spans="1:3" ht="14.25">
      <c r="A94" s="12" t="s">
        <v>52</v>
      </c>
      <c r="B94" s="7">
        <f>SUM(B95:B103)</f>
        <v>0</v>
      </c>
      <c r="C94" s="25"/>
    </row>
    <row r="95" spans="1:3" ht="14.25">
      <c r="A95" s="12" t="s">
        <v>8</v>
      </c>
      <c r="B95" s="7"/>
      <c r="C95" s="25"/>
    </row>
    <row r="96" spans="1:3" ht="14.25">
      <c r="A96" s="10" t="s">
        <v>10</v>
      </c>
      <c r="B96" s="7"/>
      <c r="C96" s="25"/>
    </row>
    <row r="97" spans="1:3" ht="14.25">
      <c r="A97" s="10" t="s">
        <v>12</v>
      </c>
      <c r="B97" s="7"/>
      <c r="C97" s="25"/>
    </row>
    <row r="98" spans="1:3" ht="14.25">
      <c r="A98" s="10" t="s">
        <v>55</v>
      </c>
      <c r="B98" s="7"/>
      <c r="C98" s="25"/>
    </row>
    <row r="99" spans="1:3" ht="14.25">
      <c r="A99" s="12" t="s">
        <v>57</v>
      </c>
      <c r="B99" s="7"/>
      <c r="C99" s="25"/>
    </row>
    <row r="100" spans="1:3" ht="14.25">
      <c r="A100" s="12" t="s">
        <v>59</v>
      </c>
      <c r="B100" s="7"/>
      <c r="C100" s="25"/>
    </row>
    <row r="101" spans="1:3" ht="14.25">
      <c r="A101" s="12" t="s">
        <v>48</v>
      </c>
      <c r="B101" s="7"/>
      <c r="C101" s="25"/>
    </row>
    <row r="102" spans="1:3" ht="14.25">
      <c r="A102" s="10" t="s">
        <v>15</v>
      </c>
      <c r="B102" s="7"/>
      <c r="C102" s="25"/>
    </row>
    <row r="103" spans="1:3" ht="14.25">
      <c r="A103" s="10" t="s">
        <v>60</v>
      </c>
      <c r="B103" s="7"/>
      <c r="C103" s="25"/>
    </row>
    <row r="104" spans="1:3" ht="14.25">
      <c r="A104" s="10" t="s">
        <v>62</v>
      </c>
      <c r="B104" s="7">
        <f>SUM(B105:B118)</f>
        <v>588</v>
      </c>
      <c r="C104" s="25">
        <v>5.565529622980248</v>
      </c>
    </row>
    <row r="105" spans="1:3" ht="14.25">
      <c r="A105" s="10" t="s">
        <v>8</v>
      </c>
      <c r="B105" s="11">
        <v>160</v>
      </c>
      <c r="C105" s="25"/>
    </row>
    <row r="106" spans="1:3" ht="14.25">
      <c r="A106" s="12" t="s">
        <v>10</v>
      </c>
      <c r="B106" s="11">
        <v>38</v>
      </c>
      <c r="C106" s="25">
        <v>15.15151515151516</v>
      </c>
    </row>
    <row r="107" spans="1:3" ht="14.25">
      <c r="A107" s="12" t="s">
        <v>12</v>
      </c>
      <c r="B107" s="11"/>
      <c r="C107" s="25"/>
    </row>
    <row r="108" spans="1:3" ht="14.25">
      <c r="A108" s="12" t="s">
        <v>67</v>
      </c>
      <c r="B108" s="11"/>
      <c r="C108" s="25"/>
    </row>
    <row r="109" spans="1:3" ht="14.25">
      <c r="A109" s="10" t="s">
        <v>68</v>
      </c>
      <c r="B109" s="11"/>
      <c r="C109" s="25"/>
    </row>
    <row r="110" spans="1:3" ht="14.25">
      <c r="A110" s="10" t="s">
        <v>69</v>
      </c>
      <c r="B110" s="11"/>
      <c r="C110" s="25"/>
    </row>
    <row r="111" spans="1:3" ht="14.25">
      <c r="A111" s="10" t="s">
        <v>71</v>
      </c>
      <c r="B111" s="11"/>
      <c r="C111" s="25"/>
    </row>
    <row r="112" spans="1:3" ht="14.25">
      <c r="A112" s="12" t="s">
        <v>73</v>
      </c>
      <c r="B112" s="11">
        <v>110</v>
      </c>
      <c r="C112" s="25">
        <v>0</v>
      </c>
    </row>
    <row r="113" spans="1:3" ht="14.25">
      <c r="A113" s="12" t="s">
        <v>74</v>
      </c>
      <c r="B113" s="7"/>
      <c r="C113" s="25"/>
    </row>
    <row r="114" spans="1:3" ht="14.25">
      <c r="A114" s="12" t="s">
        <v>1144</v>
      </c>
      <c r="B114" s="7"/>
      <c r="C114" s="25"/>
    </row>
    <row r="115" spans="1:3" ht="14.25">
      <c r="A115" s="10" t="s">
        <v>76</v>
      </c>
      <c r="B115" s="7">
        <v>145</v>
      </c>
      <c r="C115" s="25">
        <v>35.51401869158879</v>
      </c>
    </row>
    <row r="116" spans="1:3" ht="14.25">
      <c r="A116" s="10" t="s">
        <v>1145</v>
      </c>
      <c r="B116" s="7"/>
      <c r="C116" s="25"/>
    </row>
    <row r="117" spans="1:3" ht="14.25">
      <c r="A117" s="10" t="s">
        <v>15</v>
      </c>
      <c r="B117" s="7">
        <v>20</v>
      </c>
      <c r="C117" s="25">
        <v>42.85714285714286</v>
      </c>
    </row>
    <row r="118" spans="1:3" ht="14.25">
      <c r="A118" s="10" t="s">
        <v>80</v>
      </c>
      <c r="B118" s="7">
        <v>115</v>
      </c>
      <c r="C118" s="25"/>
    </row>
    <row r="119" spans="1:3" ht="14.25">
      <c r="A119" s="7" t="s">
        <v>82</v>
      </c>
      <c r="B119" s="7">
        <f>SUM(B120:B127)</f>
        <v>2317</v>
      </c>
      <c r="C119" s="25">
        <v>1.9357677078750468</v>
      </c>
    </row>
    <row r="120" spans="1:3" ht="14.25">
      <c r="A120" s="12" t="s">
        <v>8</v>
      </c>
      <c r="B120" s="7">
        <v>655</v>
      </c>
      <c r="C120" s="25">
        <v>7.907742998352552</v>
      </c>
    </row>
    <row r="121" spans="1:3" ht="14.25">
      <c r="A121" s="12" t="s">
        <v>10</v>
      </c>
      <c r="B121" s="7">
        <v>1583</v>
      </c>
      <c r="C121" s="25"/>
    </row>
    <row r="122" spans="1:3" ht="14.25">
      <c r="A122" s="12" t="s">
        <v>12</v>
      </c>
      <c r="B122" s="7"/>
      <c r="C122" s="25"/>
    </row>
    <row r="123" spans="1:3" ht="14.25">
      <c r="A123" s="10" t="s">
        <v>86</v>
      </c>
      <c r="B123" s="7">
        <v>32</v>
      </c>
      <c r="C123" s="25">
        <v>0</v>
      </c>
    </row>
    <row r="124" spans="1:3" ht="14.25">
      <c r="A124" s="10" t="s">
        <v>88</v>
      </c>
      <c r="B124" s="7"/>
      <c r="C124" s="25"/>
    </row>
    <row r="125" spans="1:3" ht="14.25">
      <c r="A125" s="10" t="s">
        <v>90</v>
      </c>
      <c r="B125" s="7"/>
      <c r="C125" s="25"/>
    </row>
    <row r="126" spans="1:3" ht="14.25">
      <c r="A126" s="12" t="s">
        <v>15</v>
      </c>
      <c r="B126" s="7">
        <v>12</v>
      </c>
      <c r="C126" s="25"/>
    </row>
    <row r="127" spans="1:3" ht="14.25">
      <c r="A127" s="12" t="s">
        <v>91</v>
      </c>
      <c r="B127" s="7">
        <v>35</v>
      </c>
      <c r="C127" s="25">
        <v>0</v>
      </c>
    </row>
    <row r="128" spans="1:3" ht="14.25">
      <c r="A128" s="7" t="s">
        <v>92</v>
      </c>
      <c r="B128" s="7">
        <f>SUM(B129:B138)</f>
        <v>1589</v>
      </c>
      <c r="C128" s="25">
        <v>5.1</v>
      </c>
    </row>
    <row r="129" spans="1:3" ht="14.25">
      <c r="A129" s="12" t="s">
        <v>8</v>
      </c>
      <c r="B129" s="11">
        <v>535</v>
      </c>
      <c r="C129" s="25">
        <v>8.739837398373984</v>
      </c>
    </row>
    <row r="130" spans="1:3" ht="14.25">
      <c r="A130" s="12" t="s">
        <v>10</v>
      </c>
      <c r="B130" s="11">
        <v>407</v>
      </c>
      <c r="C130" s="25">
        <v>9.408602150537625</v>
      </c>
    </row>
    <row r="131" spans="1:3" ht="14.25">
      <c r="A131" s="12" t="s">
        <v>12</v>
      </c>
      <c r="B131" s="11"/>
      <c r="C131" s="25"/>
    </row>
    <row r="132" spans="1:3" ht="14.25">
      <c r="A132" s="10" t="s">
        <v>96</v>
      </c>
      <c r="B132" s="11"/>
      <c r="C132" s="25"/>
    </row>
    <row r="133" spans="1:3" ht="14.25">
      <c r="A133" s="10" t="s">
        <v>97</v>
      </c>
      <c r="B133" s="11"/>
      <c r="C133" s="25"/>
    </row>
    <row r="134" spans="1:3" ht="14.25">
      <c r="A134" s="10" t="s">
        <v>99</v>
      </c>
      <c r="B134" s="11"/>
      <c r="C134" s="25"/>
    </row>
    <row r="135" spans="1:3" ht="14.25">
      <c r="A135" s="12" t="s">
        <v>101</v>
      </c>
      <c r="B135" s="11"/>
      <c r="C135" s="25"/>
    </row>
    <row r="136" spans="1:3" ht="14.25">
      <c r="A136" s="12" t="s">
        <v>102</v>
      </c>
      <c r="B136" s="11">
        <v>613</v>
      </c>
      <c r="C136" s="25"/>
    </row>
    <row r="137" spans="1:3" ht="14.25">
      <c r="A137" s="12" t="s">
        <v>15</v>
      </c>
      <c r="B137" s="11"/>
      <c r="C137" s="25"/>
    </row>
    <row r="138" spans="1:3" ht="14.25">
      <c r="A138" s="10" t="s">
        <v>103</v>
      </c>
      <c r="B138" s="11">
        <v>34</v>
      </c>
      <c r="C138" s="25"/>
    </row>
    <row r="139" spans="1:3" ht="14.25">
      <c r="A139" s="10" t="s">
        <v>105</v>
      </c>
      <c r="B139" s="7">
        <f>SUM(B140:B150)</f>
        <v>48</v>
      </c>
      <c r="C139" s="25"/>
    </row>
    <row r="140" spans="1:3" ht="14.25">
      <c r="A140" s="10" t="s">
        <v>8</v>
      </c>
      <c r="B140" s="11">
        <v>34</v>
      </c>
      <c r="C140" s="25">
        <v>9.677419354838701</v>
      </c>
    </row>
    <row r="141" spans="1:3" ht="14.25">
      <c r="A141" s="7" t="s">
        <v>10</v>
      </c>
      <c r="B141" s="11"/>
      <c r="C141" s="25"/>
    </row>
    <row r="142" spans="1:3" ht="14.25">
      <c r="A142" s="12" t="s">
        <v>12</v>
      </c>
      <c r="B142" s="11"/>
      <c r="C142" s="25"/>
    </row>
    <row r="143" spans="1:3" ht="14.25">
      <c r="A143" s="12" t="s">
        <v>78</v>
      </c>
      <c r="B143" s="11"/>
      <c r="C143" s="25"/>
    </row>
    <row r="144" spans="1:3" ht="14.25">
      <c r="A144" s="12" t="s">
        <v>79</v>
      </c>
      <c r="B144" s="11"/>
      <c r="C144" s="25"/>
    </row>
    <row r="145" spans="1:3" ht="14.25">
      <c r="A145" s="10" t="s">
        <v>81</v>
      </c>
      <c r="B145" s="11"/>
      <c r="C145" s="25"/>
    </row>
    <row r="146" spans="1:3" ht="14.25">
      <c r="A146" s="10" t="s">
        <v>83</v>
      </c>
      <c r="B146" s="11">
        <v>6</v>
      </c>
      <c r="C146" s="25">
        <v>100</v>
      </c>
    </row>
    <row r="147" spans="1:3" ht="14.25">
      <c r="A147" s="10" t="s">
        <v>84</v>
      </c>
      <c r="B147" s="11"/>
      <c r="C147" s="25"/>
    </row>
    <row r="148" spans="1:3" ht="14.25">
      <c r="A148" s="12" t="s">
        <v>85</v>
      </c>
      <c r="B148" s="11"/>
      <c r="C148" s="25"/>
    </row>
    <row r="149" spans="1:3" ht="14.25">
      <c r="A149" s="12" t="s">
        <v>15</v>
      </c>
      <c r="B149" s="11"/>
      <c r="C149" s="25"/>
    </row>
    <row r="150" spans="1:3" ht="14.25">
      <c r="A150" s="12" t="s">
        <v>87</v>
      </c>
      <c r="B150" s="11">
        <v>8</v>
      </c>
      <c r="C150" s="25"/>
    </row>
    <row r="151" spans="1:3" ht="14.25">
      <c r="A151" s="10" t="s">
        <v>89</v>
      </c>
      <c r="B151" s="7">
        <f>SUM(B152:B160)</f>
        <v>7420</v>
      </c>
      <c r="C151" s="25"/>
    </row>
    <row r="152" spans="1:3" ht="14.25">
      <c r="A152" s="10" t="s">
        <v>8</v>
      </c>
      <c r="B152" s="7">
        <v>3969</v>
      </c>
      <c r="C152" s="25"/>
    </row>
    <row r="153" spans="1:3" ht="14.25">
      <c r="A153" s="10" t="s">
        <v>10</v>
      </c>
      <c r="B153" s="7">
        <v>1537</v>
      </c>
      <c r="C153" s="25"/>
    </row>
    <row r="154" spans="1:3" ht="14.25">
      <c r="A154" s="7" t="s">
        <v>12</v>
      </c>
      <c r="B154" s="7">
        <v>330</v>
      </c>
      <c r="C154" s="25"/>
    </row>
    <row r="155" spans="1:3" ht="14.25">
      <c r="A155" s="12" t="s">
        <v>93</v>
      </c>
      <c r="B155" s="7">
        <v>240</v>
      </c>
      <c r="C155" s="25"/>
    </row>
    <row r="156" spans="1:3" ht="14.25">
      <c r="A156" s="12" t="s">
        <v>94</v>
      </c>
      <c r="B156" s="7">
        <v>900</v>
      </c>
      <c r="C156" s="25"/>
    </row>
    <row r="157" spans="1:3" ht="14.25">
      <c r="A157" s="12" t="s">
        <v>95</v>
      </c>
      <c r="B157" s="7">
        <v>219</v>
      </c>
      <c r="C157" s="25"/>
    </row>
    <row r="158" spans="1:3" ht="14.25">
      <c r="A158" s="10" t="s">
        <v>48</v>
      </c>
      <c r="B158" s="7">
        <v>187</v>
      </c>
      <c r="C158" s="25"/>
    </row>
    <row r="159" spans="1:3" ht="14.25">
      <c r="A159" s="10" t="s">
        <v>15</v>
      </c>
      <c r="B159" s="7">
        <v>35</v>
      </c>
      <c r="C159" s="25"/>
    </row>
    <row r="160" spans="1:3" ht="14.25">
      <c r="A160" s="10" t="s">
        <v>98</v>
      </c>
      <c r="B160" s="7">
        <v>3</v>
      </c>
      <c r="C160" s="25"/>
    </row>
    <row r="161" spans="1:3" ht="14.25">
      <c r="A161" s="12" t="s">
        <v>100</v>
      </c>
      <c r="B161" s="7">
        <f>SUM(B162:B173)</f>
        <v>2714</v>
      </c>
      <c r="C161" s="25">
        <v>17993.333333333332</v>
      </c>
    </row>
    <row r="162" spans="1:3" ht="14.25">
      <c r="A162" s="12" t="s">
        <v>8</v>
      </c>
      <c r="B162" s="7">
        <v>874</v>
      </c>
      <c r="C162" s="25"/>
    </row>
    <row r="163" spans="1:3" ht="14.25">
      <c r="A163" s="12" t="s">
        <v>10</v>
      </c>
      <c r="B163" s="7">
        <v>2</v>
      </c>
      <c r="C163" s="25"/>
    </row>
    <row r="164" spans="1:3" ht="14.25">
      <c r="A164" s="10" t="s">
        <v>12</v>
      </c>
      <c r="B164" s="7"/>
      <c r="C164" s="25"/>
    </row>
    <row r="165" spans="1:3" ht="14.25">
      <c r="A165" s="10" t="s">
        <v>104</v>
      </c>
      <c r="B165" s="7"/>
      <c r="C165" s="25"/>
    </row>
    <row r="166" spans="1:3" ht="14.25">
      <c r="A166" s="10" t="s">
        <v>106</v>
      </c>
      <c r="B166" s="7"/>
      <c r="C166" s="25"/>
    </row>
    <row r="167" spans="1:3" ht="14.25">
      <c r="A167" s="10" t="s">
        <v>107</v>
      </c>
      <c r="B167" s="7">
        <v>598</v>
      </c>
      <c r="C167" s="25"/>
    </row>
    <row r="168" spans="1:3" ht="14.25">
      <c r="A168" s="12" t="s">
        <v>109</v>
      </c>
      <c r="B168" s="7">
        <v>721</v>
      </c>
      <c r="C168" s="25"/>
    </row>
    <row r="169" spans="1:3" ht="14.25">
      <c r="A169" s="12" t="s">
        <v>110</v>
      </c>
      <c r="B169" s="7"/>
      <c r="C169" s="25"/>
    </row>
    <row r="170" spans="1:3" ht="14.25">
      <c r="A170" s="12" t="s">
        <v>112</v>
      </c>
      <c r="B170" s="7"/>
      <c r="C170" s="25"/>
    </row>
    <row r="171" spans="1:3" ht="14.25">
      <c r="A171" s="10" t="s">
        <v>48</v>
      </c>
      <c r="B171" s="7"/>
      <c r="C171" s="25"/>
    </row>
    <row r="172" spans="1:3" ht="14.25">
      <c r="A172" s="10" t="s">
        <v>15</v>
      </c>
      <c r="B172" s="7">
        <v>504</v>
      </c>
      <c r="C172" s="25"/>
    </row>
    <row r="173" spans="1:3" ht="14.25">
      <c r="A173" s="10" t="s">
        <v>114</v>
      </c>
      <c r="B173" s="7">
        <v>15</v>
      </c>
      <c r="C173" s="25">
        <v>0</v>
      </c>
    </row>
    <row r="174" spans="1:3" ht="14.25">
      <c r="A174" s="12" t="s">
        <v>115</v>
      </c>
      <c r="B174" s="7">
        <f>SUM(B175:B180)</f>
        <v>172</v>
      </c>
      <c r="C174" s="25">
        <v>10.256410256410264</v>
      </c>
    </row>
    <row r="175" spans="1:3" ht="14.25">
      <c r="A175" s="12" t="s">
        <v>8</v>
      </c>
      <c r="B175" s="7">
        <v>110</v>
      </c>
      <c r="C175" s="25">
        <v>14.583333333333325</v>
      </c>
    </row>
    <row r="176" spans="1:3" ht="14.25">
      <c r="A176" s="12" t="s">
        <v>10</v>
      </c>
      <c r="B176" s="7">
        <v>16</v>
      </c>
      <c r="C176" s="25">
        <v>0</v>
      </c>
    </row>
    <row r="177" spans="1:3" ht="14.25">
      <c r="A177" s="10" t="s">
        <v>12</v>
      </c>
      <c r="B177" s="7"/>
      <c r="C177" s="25"/>
    </row>
    <row r="178" spans="1:3" ht="14.25">
      <c r="A178" s="10" t="s">
        <v>119</v>
      </c>
      <c r="B178" s="11">
        <v>25</v>
      </c>
      <c r="C178" s="25">
        <v>0</v>
      </c>
    </row>
    <row r="179" spans="1:3" ht="14.25">
      <c r="A179" s="10" t="s">
        <v>15</v>
      </c>
      <c r="B179" s="11">
        <v>21</v>
      </c>
      <c r="C179" s="25">
        <v>10.526315789473696</v>
      </c>
    </row>
    <row r="180" spans="1:3" ht="14.25">
      <c r="A180" s="7" t="s">
        <v>120</v>
      </c>
      <c r="B180" s="11"/>
      <c r="C180" s="25"/>
    </row>
    <row r="181" spans="1:3" ht="14.25">
      <c r="A181" s="12" t="s">
        <v>121</v>
      </c>
      <c r="B181" s="7">
        <f>SUM(B182:B187)</f>
        <v>89</v>
      </c>
      <c r="C181" s="25"/>
    </row>
    <row r="182" spans="1:3" ht="14.25">
      <c r="A182" s="12" t="s">
        <v>8</v>
      </c>
      <c r="B182" s="11">
        <v>62</v>
      </c>
      <c r="C182" s="25">
        <v>3.3333333333333437</v>
      </c>
    </row>
    <row r="183" spans="1:3" ht="14.25">
      <c r="A183" s="12" t="s">
        <v>10</v>
      </c>
      <c r="B183" s="11">
        <v>27</v>
      </c>
      <c r="C183" s="25"/>
    </row>
    <row r="184" spans="1:3" ht="14.25">
      <c r="A184" s="10" t="s">
        <v>12</v>
      </c>
      <c r="B184" s="11"/>
      <c r="C184" s="25"/>
    </row>
    <row r="185" spans="1:3" ht="14.25">
      <c r="A185" s="10" t="s">
        <v>124</v>
      </c>
      <c r="B185" s="11"/>
      <c r="C185" s="25"/>
    </row>
    <row r="186" spans="1:3" ht="14.25">
      <c r="A186" s="10" t="s">
        <v>15</v>
      </c>
      <c r="B186" s="11"/>
      <c r="C186" s="25"/>
    </row>
    <row r="187" spans="1:3" ht="14.25">
      <c r="A187" s="12" t="s">
        <v>125</v>
      </c>
      <c r="B187" s="7"/>
      <c r="C187" s="25"/>
    </row>
    <row r="188" spans="1:3" ht="14.25">
      <c r="A188" s="12" t="s">
        <v>127</v>
      </c>
      <c r="B188" s="7">
        <f>SUM(B189:B196)</f>
        <v>0</v>
      </c>
      <c r="C188" s="25"/>
    </row>
    <row r="189" spans="1:3" ht="14.25">
      <c r="A189" s="12" t="s">
        <v>8</v>
      </c>
      <c r="B189" s="7"/>
      <c r="C189" s="25"/>
    </row>
    <row r="190" spans="1:3" ht="14.25">
      <c r="A190" s="10" t="s">
        <v>10</v>
      </c>
      <c r="B190" s="7"/>
      <c r="C190" s="25"/>
    </row>
    <row r="191" spans="1:3" ht="14.25">
      <c r="A191" s="10" t="s">
        <v>12</v>
      </c>
      <c r="B191" s="7"/>
      <c r="C191" s="25"/>
    </row>
    <row r="192" spans="1:3" ht="14.25">
      <c r="A192" s="10" t="s">
        <v>131</v>
      </c>
      <c r="B192" s="7"/>
      <c r="C192" s="25"/>
    </row>
    <row r="193" spans="1:3" ht="14.25">
      <c r="A193" s="7" t="s">
        <v>132</v>
      </c>
      <c r="B193" s="7"/>
      <c r="C193" s="25"/>
    </row>
    <row r="194" spans="1:3" ht="14.25">
      <c r="A194" s="12" t="s">
        <v>108</v>
      </c>
      <c r="B194" s="7"/>
      <c r="C194" s="25"/>
    </row>
    <row r="195" spans="1:3" ht="14.25">
      <c r="A195" s="12" t="s">
        <v>15</v>
      </c>
      <c r="B195" s="7"/>
      <c r="C195" s="25"/>
    </row>
    <row r="196" spans="1:3" ht="14.25">
      <c r="A196" s="12" t="s">
        <v>111</v>
      </c>
      <c r="B196" s="7"/>
      <c r="C196" s="25"/>
    </row>
    <row r="197" spans="1:3" ht="14.25">
      <c r="A197" s="10" t="s">
        <v>113</v>
      </c>
      <c r="B197" s="7">
        <f>SUM(B198:B202)</f>
        <v>289</v>
      </c>
      <c r="C197" s="25">
        <v>8.646616541353392</v>
      </c>
    </row>
    <row r="198" spans="1:3" ht="14.25">
      <c r="A198" s="10" t="s">
        <v>8</v>
      </c>
      <c r="B198" s="11">
        <v>108</v>
      </c>
      <c r="C198" s="25">
        <v>4.854368932038833</v>
      </c>
    </row>
    <row r="199" spans="1:3" ht="14.25">
      <c r="A199" s="10" t="s">
        <v>10</v>
      </c>
      <c r="B199" s="11">
        <v>5</v>
      </c>
      <c r="C199" s="25"/>
    </row>
    <row r="200" spans="1:3" ht="14.25">
      <c r="A200" s="12" t="s">
        <v>12</v>
      </c>
      <c r="B200" s="11"/>
      <c r="C200" s="25"/>
    </row>
    <row r="201" spans="1:3" ht="14.25">
      <c r="A201" s="12" t="s">
        <v>116</v>
      </c>
      <c r="B201" s="11">
        <v>176</v>
      </c>
      <c r="C201" s="25">
        <v>7.975460122699385</v>
      </c>
    </row>
    <row r="202" spans="1:3" ht="14.25">
      <c r="A202" s="12" t="s">
        <v>117</v>
      </c>
      <c r="B202" s="11"/>
      <c r="C202" s="25"/>
    </row>
    <row r="203" spans="1:3" ht="14.25">
      <c r="A203" s="10" t="s">
        <v>118</v>
      </c>
      <c r="B203" s="7">
        <f>SUM(B204:B209)</f>
        <v>276</v>
      </c>
      <c r="C203" s="25"/>
    </row>
    <row r="204" spans="1:3" ht="14.25">
      <c r="A204" s="10" t="s">
        <v>8</v>
      </c>
      <c r="B204" s="11">
        <v>171</v>
      </c>
      <c r="C204" s="25"/>
    </row>
    <row r="205" spans="1:3" ht="14.25">
      <c r="A205" s="10" t="s">
        <v>10</v>
      </c>
      <c r="B205" s="7">
        <v>105</v>
      </c>
      <c r="C205" s="25"/>
    </row>
    <row r="206" spans="1:3" ht="14.25">
      <c r="A206" s="7" t="s">
        <v>12</v>
      </c>
      <c r="B206" s="7"/>
      <c r="C206" s="25"/>
    </row>
    <row r="207" spans="1:3" ht="14.25">
      <c r="A207" s="12" t="s">
        <v>34</v>
      </c>
      <c r="B207" s="7"/>
      <c r="C207" s="25"/>
    </row>
    <row r="208" spans="1:3" ht="14.25">
      <c r="A208" s="12" t="s">
        <v>15</v>
      </c>
      <c r="B208" s="7"/>
      <c r="C208" s="25"/>
    </row>
    <row r="209" spans="1:3" ht="14.25">
      <c r="A209" s="12" t="s">
        <v>122</v>
      </c>
      <c r="B209" s="7"/>
      <c r="C209" s="25"/>
    </row>
    <row r="210" spans="1:3" ht="14.25">
      <c r="A210" s="10" t="s">
        <v>123</v>
      </c>
      <c r="B210" s="7">
        <f>SUM(B211:B217)</f>
        <v>1120</v>
      </c>
      <c r="C210" s="25">
        <v>29.181084198385232</v>
      </c>
    </row>
    <row r="211" spans="1:3" ht="14.25">
      <c r="A211" s="10" t="s">
        <v>8</v>
      </c>
      <c r="B211" s="7">
        <v>348</v>
      </c>
      <c r="C211" s="25">
        <v>20.41522491349481</v>
      </c>
    </row>
    <row r="212" spans="1:3" ht="14.25">
      <c r="A212" s="10" t="s">
        <v>10</v>
      </c>
      <c r="B212" s="7">
        <v>374</v>
      </c>
      <c r="C212" s="25">
        <v>29.41176470588236</v>
      </c>
    </row>
    <row r="213" spans="1:3" ht="14.25">
      <c r="A213" s="12" t="s">
        <v>12</v>
      </c>
      <c r="B213" s="14"/>
      <c r="C213" s="25"/>
    </row>
    <row r="214" spans="1:3" ht="14.25">
      <c r="A214" s="12" t="s">
        <v>126</v>
      </c>
      <c r="B214" s="7"/>
      <c r="C214" s="25"/>
    </row>
    <row r="215" spans="1:3" ht="14.25">
      <c r="A215" s="12" t="s">
        <v>128</v>
      </c>
      <c r="B215" s="7"/>
      <c r="C215" s="25"/>
    </row>
    <row r="216" spans="1:3" ht="14.25">
      <c r="A216" s="10" t="s">
        <v>15</v>
      </c>
      <c r="B216" s="15">
        <v>153</v>
      </c>
      <c r="C216" s="25">
        <v>6.25</v>
      </c>
    </row>
    <row r="217" spans="1:3" ht="14.25">
      <c r="A217" s="10" t="s">
        <v>129</v>
      </c>
      <c r="B217" s="15">
        <v>245</v>
      </c>
      <c r="C217" s="25">
        <v>68.96551724137932</v>
      </c>
    </row>
    <row r="218" spans="1:3" ht="14.25">
      <c r="A218" s="10" t="s">
        <v>130</v>
      </c>
      <c r="B218" s="15">
        <f>SUM(B219:B223)</f>
        <v>2736</v>
      </c>
      <c r="C218" s="25">
        <v>36.8</v>
      </c>
    </row>
    <row r="219" spans="1:3" ht="14.25">
      <c r="A219" s="10" t="s">
        <v>8</v>
      </c>
      <c r="B219" s="15">
        <v>704</v>
      </c>
      <c r="C219" s="25"/>
    </row>
    <row r="220" spans="1:3" ht="14.25">
      <c r="A220" s="12" t="s">
        <v>10</v>
      </c>
      <c r="B220" s="16">
        <v>1290</v>
      </c>
      <c r="C220" s="25">
        <v>54.49101796407185</v>
      </c>
    </row>
    <row r="221" spans="1:3" ht="14.25">
      <c r="A221" s="12" t="s">
        <v>12</v>
      </c>
      <c r="B221" s="16">
        <v>117</v>
      </c>
      <c r="C221" s="25"/>
    </row>
    <row r="222" spans="1:3" ht="14.25">
      <c r="A222" s="12" t="s">
        <v>134</v>
      </c>
      <c r="B222" s="16">
        <v>533</v>
      </c>
      <c r="C222" s="25">
        <v>300.7518796992481</v>
      </c>
    </row>
    <row r="223" spans="1:3" ht="14.25">
      <c r="A223" s="10" t="s">
        <v>15</v>
      </c>
      <c r="B223" s="16">
        <v>92</v>
      </c>
      <c r="C223" s="25"/>
    </row>
    <row r="224" spans="1:3" ht="14.25">
      <c r="A224" s="10" t="s">
        <v>136</v>
      </c>
      <c r="B224" s="16"/>
      <c r="C224" s="25"/>
    </row>
    <row r="225" spans="1:3" ht="14.25">
      <c r="A225" s="10" t="s">
        <v>137</v>
      </c>
      <c r="B225" s="16">
        <f>SUM(B226:B230)</f>
        <v>2975</v>
      </c>
      <c r="C225" s="25">
        <v>436.036036036036</v>
      </c>
    </row>
    <row r="226" spans="1:3" ht="14.25">
      <c r="A226" s="12" t="s">
        <v>8</v>
      </c>
      <c r="B226" s="16">
        <v>280</v>
      </c>
      <c r="C226" s="25">
        <v>2.564102564102555</v>
      </c>
    </row>
    <row r="227" spans="1:3" ht="14.25">
      <c r="A227" s="12" t="s">
        <v>10</v>
      </c>
      <c r="B227" s="16">
        <v>173</v>
      </c>
      <c r="C227" s="25"/>
    </row>
    <row r="228" spans="1:3" ht="14.25">
      <c r="A228" s="12" t="s">
        <v>12</v>
      </c>
      <c r="B228" s="15"/>
      <c r="C228" s="25"/>
    </row>
    <row r="229" spans="1:3" ht="14.25">
      <c r="A229" s="10" t="s">
        <v>15</v>
      </c>
      <c r="B229" s="15">
        <v>89</v>
      </c>
      <c r="C229" s="25">
        <v>17.105263157894733</v>
      </c>
    </row>
    <row r="230" spans="1:3" ht="14.25">
      <c r="A230" s="10" t="s">
        <v>141</v>
      </c>
      <c r="B230" s="15">
        <v>2433</v>
      </c>
      <c r="C230" s="25">
        <v>16120</v>
      </c>
    </row>
    <row r="231" spans="1:3" ht="14.25">
      <c r="A231" s="10" t="s">
        <v>143</v>
      </c>
      <c r="B231" s="15">
        <f>SUM(B232:B236)</f>
        <v>665</v>
      </c>
      <c r="C231" s="25">
        <v>26.908396946564885</v>
      </c>
    </row>
    <row r="232" spans="1:3" ht="14.25">
      <c r="A232" s="7" t="s">
        <v>8</v>
      </c>
      <c r="B232" s="11">
        <v>273</v>
      </c>
      <c r="C232" s="25">
        <v>3.018867924528301</v>
      </c>
    </row>
    <row r="233" spans="1:3" ht="14.25">
      <c r="A233" s="12" t="s">
        <v>10</v>
      </c>
      <c r="B233" s="11">
        <v>167</v>
      </c>
      <c r="C233" s="25"/>
    </row>
    <row r="234" spans="1:3" ht="14.25">
      <c r="A234" s="12" t="s">
        <v>12</v>
      </c>
      <c r="B234" s="11"/>
      <c r="C234" s="25"/>
    </row>
    <row r="235" spans="1:3" ht="14.25">
      <c r="A235" s="12" t="s">
        <v>15</v>
      </c>
      <c r="B235" s="11">
        <v>58</v>
      </c>
      <c r="C235" s="25">
        <v>1.7543859649122862</v>
      </c>
    </row>
    <row r="236" spans="1:3" ht="14.25">
      <c r="A236" s="10" t="s">
        <v>149</v>
      </c>
      <c r="B236" s="11">
        <v>167</v>
      </c>
      <c r="C236" s="25">
        <v>438.7096774193548</v>
      </c>
    </row>
    <row r="237" spans="1:3" ht="14.25">
      <c r="A237" s="10" t="s">
        <v>151</v>
      </c>
      <c r="B237" s="7">
        <f>SUM(B238:B242)</f>
        <v>277</v>
      </c>
      <c r="C237" s="25">
        <v>3.7453183520599342</v>
      </c>
    </row>
    <row r="238" spans="1:3" ht="14.25">
      <c r="A238" s="10" t="s">
        <v>8</v>
      </c>
      <c r="B238" s="11">
        <v>168</v>
      </c>
      <c r="C238" s="25">
        <v>18.309859154929576</v>
      </c>
    </row>
    <row r="239" spans="1:3" ht="14.25">
      <c r="A239" s="12" t="s">
        <v>10</v>
      </c>
      <c r="B239" s="11">
        <v>81</v>
      </c>
      <c r="C239" s="25"/>
    </row>
    <row r="240" spans="1:3" ht="14.25">
      <c r="A240" s="12" t="s">
        <v>12</v>
      </c>
      <c r="B240" s="11"/>
      <c r="C240" s="25"/>
    </row>
    <row r="241" spans="1:3" ht="14.25">
      <c r="A241" s="12" t="s">
        <v>15</v>
      </c>
      <c r="B241" s="11"/>
      <c r="C241" s="25"/>
    </row>
    <row r="242" spans="1:3" ht="14.25">
      <c r="A242" s="10" t="s">
        <v>157</v>
      </c>
      <c r="B242" s="11">
        <v>28</v>
      </c>
      <c r="C242" s="25"/>
    </row>
    <row r="243" spans="1:3" ht="14.25">
      <c r="A243" s="10" t="s">
        <v>159</v>
      </c>
      <c r="B243" s="7">
        <f>SUM(B244:B248)</f>
        <v>0</v>
      </c>
      <c r="C243" s="25"/>
    </row>
    <row r="244" spans="1:3" ht="14.25">
      <c r="A244" s="10" t="s">
        <v>8</v>
      </c>
      <c r="B244" s="7"/>
      <c r="C244" s="25"/>
    </row>
    <row r="245" spans="1:3" ht="14.25">
      <c r="A245" s="7" t="s">
        <v>10</v>
      </c>
      <c r="B245" s="7"/>
      <c r="C245" s="25"/>
    </row>
    <row r="246" spans="1:3" ht="14.25">
      <c r="A246" s="12" t="s">
        <v>12</v>
      </c>
      <c r="B246" s="7"/>
      <c r="C246" s="25"/>
    </row>
    <row r="247" spans="1:3" ht="14.25">
      <c r="A247" s="12" t="s">
        <v>15</v>
      </c>
      <c r="B247" s="7"/>
      <c r="C247" s="25"/>
    </row>
    <row r="248" spans="1:3" ht="14.25">
      <c r="A248" s="12" t="s">
        <v>133</v>
      </c>
      <c r="B248" s="7"/>
      <c r="C248" s="25"/>
    </row>
    <row r="249" spans="1:3" ht="14.25">
      <c r="A249" s="10" t="s">
        <v>135</v>
      </c>
      <c r="B249" s="7">
        <f>SUM(B250:B254)</f>
        <v>1031</v>
      </c>
      <c r="C249" s="25">
        <v>0.4873294346978474</v>
      </c>
    </row>
    <row r="250" spans="1:3" ht="14.25">
      <c r="A250" s="10" t="s">
        <v>8</v>
      </c>
      <c r="B250" s="11">
        <v>625</v>
      </c>
      <c r="C250" s="25">
        <v>10.815602836879435</v>
      </c>
    </row>
    <row r="251" spans="1:3" ht="14.25">
      <c r="A251" s="10" t="s">
        <v>10</v>
      </c>
      <c r="B251" s="11">
        <v>306</v>
      </c>
      <c r="C251" s="25"/>
    </row>
    <row r="252" spans="1:3" ht="14.25">
      <c r="A252" s="12" t="s">
        <v>12</v>
      </c>
      <c r="B252" s="11"/>
      <c r="C252" s="25"/>
    </row>
    <row r="253" spans="1:3" ht="14.25">
      <c r="A253" s="12" t="s">
        <v>15</v>
      </c>
      <c r="B253" s="11"/>
      <c r="C253" s="25"/>
    </row>
    <row r="254" spans="1:3" ht="14.25">
      <c r="A254" s="12" t="s">
        <v>138</v>
      </c>
      <c r="B254" s="11">
        <v>100</v>
      </c>
      <c r="C254" s="25">
        <v>0</v>
      </c>
    </row>
    <row r="255" spans="1:3" ht="14.25">
      <c r="A255" s="10" t="s">
        <v>139</v>
      </c>
      <c r="B255" s="7">
        <f>SUM(B256:B257)</f>
        <v>8386</v>
      </c>
      <c r="C255" s="25">
        <v>1.9574468085106433</v>
      </c>
    </row>
    <row r="256" spans="1:3" ht="14.25">
      <c r="A256" s="10" t="s">
        <v>140</v>
      </c>
      <c r="B256" s="11">
        <v>700</v>
      </c>
      <c r="C256" s="25">
        <v>0</v>
      </c>
    </row>
    <row r="257" spans="1:3" ht="14.25">
      <c r="A257" s="10" t="s">
        <v>142</v>
      </c>
      <c r="B257" s="11">
        <v>7686</v>
      </c>
      <c r="C257" s="25">
        <v>2.1395348837209394</v>
      </c>
    </row>
    <row r="258" spans="1:3" ht="14.25">
      <c r="A258" s="7" t="s">
        <v>1146</v>
      </c>
      <c r="B258" s="7">
        <f>SUM(B259:B260)</f>
        <v>0</v>
      </c>
      <c r="C258" s="25"/>
    </row>
    <row r="259" spans="1:3" ht="14.25">
      <c r="A259" s="12" t="s">
        <v>145</v>
      </c>
      <c r="B259" s="7"/>
      <c r="C259" s="25"/>
    </row>
    <row r="260" spans="1:3" ht="14.25">
      <c r="A260" s="12" t="s">
        <v>146</v>
      </c>
      <c r="B260" s="7"/>
      <c r="C260" s="25"/>
    </row>
    <row r="261" spans="1:3" ht="14.25">
      <c r="A261" s="7" t="s">
        <v>1147</v>
      </c>
      <c r="B261" s="7">
        <f>SUM(B262,B271)</f>
        <v>0</v>
      </c>
      <c r="C261" s="25"/>
    </row>
    <row r="262" spans="1:3" ht="14.25">
      <c r="A262" s="10" t="s">
        <v>148</v>
      </c>
      <c r="B262" s="7">
        <f>SUM(B263:B270)</f>
        <v>0</v>
      </c>
      <c r="C262" s="25"/>
    </row>
    <row r="263" spans="1:3" ht="14.25">
      <c r="A263" s="10" t="s">
        <v>150</v>
      </c>
      <c r="B263" s="7"/>
      <c r="C263" s="25"/>
    </row>
    <row r="264" spans="1:3" ht="14.25">
      <c r="A264" s="12" t="s">
        <v>152</v>
      </c>
      <c r="B264" s="7"/>
      <c r="C264" s="25"/>
    </row>
    <row r="265" spans="1:3" ht="14.25">
      <c r="A265" s="12" t="s">
        <v>153</v>
      </c>
      <c r="B265" s="7"/>
      <c r="C265" s="25"/>
    </row>
    <row r="266" spans="1:3" ht="14.25">
      <c r="A266" s="12" t="s">
        <v>154</v>
      </c>
      <c r="B266" s="7"/>
      <c r="C266" s="25"/>
    </row>
    <row r="267" spans="1:3" ht="14.25">
      <c r="A267" s="10" t="s">
        <v>155</v>
      </c>
      <c r="B267" s="7"/>
      <c r="C267" s="25"/>
    </row>
    <row r="268" spans="1:3" ht="14.25">
      <c r="A268" s="10" t="s">
        <v>1148</v>
      </c>
      <c r="B268" s="7"/>
      <c r="C268" s="25"/>
    </row>
    <row r="269" spans="1:3" ht="14.25">
      <c r="A269" s="10" t="s">
        <v>1149</v>
      </c>
      <c r="B269" s="7"/>
      <c r="C269" s="25"/>
    </row>
    <row r="270" spans="1:3" ht="14.25">
      <c r="A270" s="10" t="s">
        <v>160</v>
      </c>
      <c r="B270" s="7"/>
      <c r="C270" s="25"/>
    </row>
    <row r="271" spans="1:3" ht="14.25">
      <c r="A271" s="10" t="s">
        <v>161</v>
      </c>
      <c r="B271" s="7"/>
      <c r="C271" s="25"/>
    </row>
    <row r="272" spans="1:3" ht="14.25">
      <c r="A272" s="7" t="s">
        <v>1150</v>
      </c>
      <c r="B272" s="7">
        <f>B273+B283+B305+B312+B324+B333+B345+B354+B363+B371+B379</f>
        <v>47784</v>
      </c>
      <c r="C272" s="25">
        <v>10.700799258658634</v>
      </c>
    </row>
    <row r="273" spans="1:3" ht="14.25">
      <c r="A273" s="12" t="s">
        <v>163</v>
      </c>
      <c r="B273" s="7">
        <f>SUM(B274:B282)</f>
        <v>0</v>
      </c>
      <c r="C273" s="25"/>
    </row>
    <row r="274" spans="1:3" ht="14.25">
      <c r="A274" s="12" t="s">
        <v>165</v>
      </c>
      <c r="B274" s="7"/>
      <c r="C274" s="25"/>
    </row>
    <row r="275" spans="1:3" ht="14.25">
      <c r="A275" s="10" t="s">
        <v>167</v>
      </c>
      <c r="B275" s="7"/>
      <c r="C275" s="25"/>
    </row>
    <row r="276" spans="1:3" ht="14.25">
      <c r="A276" s="10" t="s">
        <v>168</v>
      </c>
      <c r="B276" s="7"/>
      <c r="C276" s="25"/>
    </row>
    <row r="277" spans="1:3" ht="14.25">
      <c r="A277" s="10" t="s">
        <v>169</v>
      </c>
      <c r="B277" s="7"/>
      <c r="C277" s="25"/>
    </row>
    <row r="278" spans="1:3" ht="14.25">
      <c r="A278" s="12" t="s">
        <v>171</v>
      </c>
      <c r="B278" s="7"/>
      <c r="C278" s="25"/>
    </row>
    <row r="279" spans="1:3" ht="14.25">
      <c r="A279" s="12" t="s">
        <v>173</v>
      </c>
      <c r="B279" s="7"/>
      <c r="C279" s="25"/>
    </row>
    <row r="280" spans="1:3" ht="14.25">
      <c r="A280" s="12" t="s">
        <v>174</v>
      </c>
      <c r="B280" s="7"/>
      <c r="C280" s="25"/>
    </row>
    <row r="281" spans="1:3" ht="14.25">
      <c r="A281" s="10" t="s">
        <v>1151</v>
      </c>
      <c r="B281" s="7"/>
      <c r="C281" s="25"/>
    </row>
    <row r="282" spans="1:3" ht="14.25">
      <c r="A282" s="10" t="s">
        <v>176</v>
      </c>
      <c r="B282" s="7"/>
      <c r="C282" s="25"/>
    </row>
    <row r="283" spans="1:3" ht="14.25">
      <c r="A283" s="10" t="s">
        <v>178</v>
      </c>
      <c r="B283" s="7">
        <f>SUM(B284:B304)</f>
        <v>32467</v>
      </c>
      <c r="C283" s="25">
        <v>8.84739171248492</v>
      </c>
    </row>
    <row r="284" spans="1:3" ht="14.25">
      <c r="A284" s="10" t="s">
        <v>8</v>
      </c>
      <c r="B284" s="7">
        <v>15301</v>
      </c>
      <c r="C284" s="25">
        <v>0</v>
      </c>
    </row>
    <row r="285" spans="1:3" ht="14.25">
      <c r="A285" s="7" t="s">
        <v>10</v>
      </c>
      <c r="B285" s="7">
        <v>5928</v>
      </c>
      <c r="C285" s="25"/>
    </row>
    <row r="286" spans="1:3" ht="14.25">
      <c r="A286" s="12" t="s">
        <v>12</v>
      </c>
      <c r="B286" s="11"/>
      <c r="C286" s="25"/>
    </row>
    <row r="287" spans="1:3" ht="14.25">
      <c r="A287" s="12" t="s">
        <v>181</v>
      </c>
      <c r="B287" s="11">
        <v>90</v>
      </c>
      <c r="C287" s="25">
        <v>0</v>
      </c>
    </row>
    <row r="288" spans="1:3" ht="14.25">
      <c r="A288" s="12" t="s">
        <v>182</v>
      </c>
      <c r="B288" s="11">
        <v>98</v>
      </c>
      <c r="C288" s="25">
        <v>1125</v>
      </c>
    </row>
    <row r="289" spans="1:3" ht="14.25">
      <c r="A289" s="10" t="s">
        <v>183</v>
      </c>
      <c r="B289" s="11">
        <v>2530</v>
      </c>
      <c r="C289" s="25">
        <v>0.3172085646312439</v>
      </c>
    </row>
    <row r="290" spans="1:3" ht="14.25">
      <c r="A290" s="10" t="s">
        <v>185</v>
      </c>
      <c r="B290" s="11"/>
      <c r="C290" s="25"/>
    </row>
    <row r="291" spans="1:3" ht="14.25">
      <c r="A291" s="10" t="s">
        <v>187</v>
      </c>
      <c r="B291" s="11">
        <v>624</v>
      </c>
      <c r="C291" s="25">
        <v>4</v>
      </c>
    </row>
    <row r="292" spans="1:3" ht="14.25">
      <c r="A292" s="12" t="s">
        <v>189</v>
      </c>
      <c r="B292" s="11"/>
      <c r="C292" s="25"/>
    </row>
    <row r="293" spans="1:3" ht="14.25">
      <c r="A293" s="12" t="s">
        <v>191</v>
      </c>
      <c r="B293" s="11"/>
      <c r="C293" s="25"/>
    </row>
    <row r="294" spans="1:3" ht="14.25">
      <c r="A294" s="12" t="s">
        <v>193</v>
      </c>
      <c r="B294" s="11">
        <v>94</v>
      </c>
      <c r="C294" s="25">
        <v>452.94117647058823</v>
      </c>
    </row>
    <row r="295" spans="1:3" ht="14.25">
      <c r="A295" s="10" t="s">
        <v>195</v>
      </c>
      <c r="B295" s="11">
        <v>1773</v>
      </c>
      <c r="C295" s="25">
        <v>8.706315144083376</v>
      </c>
    </row>
    <row r="296" spans="1:3" ht="14.25">
      <c r="A296" s="10" t="s">
        <v>196</v>
      </c>
      <c r="B296" s="11">
        <v>2000</v>
      </c>
      <c r="C296" s="25"/>
    </row>
    <row r="297" spans="1:3" ht="14.25">
      <c r="A297" s="10" t="s">
        <v>198</v>
      </c>
      <c r="B297" s="11">
        <v>50</v>
      </c>
      <c r="C297" s="25">
        <v>150</v>
      </c>
    </row>
    <row r="298" spans="1:3" ht="14.25">
      <c r="A298" s="7" t="s">
        <v>200</v>
      </c>
      <c r="B298" s="11"/>
      <c r="C298" s="25"/>
    </row>
    <row r="299" spans="1:3" ht="14.25">
      <c r="A299" s="12" t="s">
        <v>201</v>
      </c>
      <c r="B299" s="11">
        <v>180</v>
      </c>
      <c r="C299" s="25">
        <v>5.882352941176472</v>
      </c>
    </row>
    <row r="300" spans="1:3" ht="14.25">
      <c r="A300" s="12" t="s">
        <v>202</v>
      </c>
      <c r="B300" s="11">
        <v>920</v>
      </c>
      <c r="C300" s="25">
        <v>0.4366812227074135</v>
      </c>
    </row>
    <row r="301" spans="1:3" ht="14.25">
      <c r="A301" s="12" t="s">
        <v>166</v>
      </c>
      <c r="B301" s="11">
        <v>10</v>
      </c>
      <c r="C301" s="25">
        <v>0</v>
      </c>
    </row>
    <row r="302" spans="1:3" ht="14.25">
      <c r="A302" s="10" t="s">
        <v>48</v>
      </c>
      <c r="B302" s="11"/>
      <c r="C302" s="25"/>
    </row>
    <row r="303" spans="1:3" ht="14.25">
      <c r="A303" s="10" t="s">
        <v>15</v>
      </c>
      <c r="B303" s="11"/>
      <c r="C303" s="25"/>
    </row>
    <row r="304" spans="1:3" ht="14.25">
      <c r="A304" s="10" t="s">
        <v>170</v>
      </c>
      <c r="B304" s="11">
        <v>2869</v>
      </c>
      <c r="C304" s="25">
        <v>39.33948518698398</v>
      </c>
    </row>
    <row r="305" spans="1:3" ht="14.25">
      <c r="A305" s="12" t="s">
        <v>172</v>
      </c>
      <c r="B305" s="7">
        <f>SUM(B306:B311)</f>
        <v>0</v>
      </c>
      <c r="C305" s="25"/>
    </row>
    <row r="306" spans="1:3" ht="14.25">
      <c r="A306" s="12" t="s">
        <v>8</v>
      </c>
      <c r="B306" s="7"/>
      <c r="C306" s="25"/>
    </row>
    <row r="307" spans="1:3" ht="14.25">
      <c r="A307" s="12" t="s">
        <v>10</v>
      </c>
      <c r="B307" s="7"/>
      <c r="C307" s="25"/>
    </row>
    <row r="308" spans="1:3" ht="14.25">
      <c r="A308" s="10" t="s">
        <v>12</v>
      </c>
      <c r="B308" s="7"/>
      <c r="C308" s="25"/>
    </row>
    <row r="309" spans="1:3" ht="14.25">
      <c r="A309" s="10" t="s">
        <v>177</v>
      </c>
      <c r="B309" s="7"/>
      <c r="C309" s="25"/>
    </row>
    <row r="310" spans="1:3" ht="14.25">
      <c r="A310" s="10" t="s">
        <v>15</v>
      </c>
      <c r="B310" s="7"/>
      <c r="C310" s="25"/>
    </row>
    <row r="311" spans="1:3" ht="14.25">
      <c r="A311" s="7" t="s">
        <v>179</v>
      </c>
      <c r="B311" s="7"/>
      <c r="C311" s="25"/>
    </row>
    <row r="312" spans="1:3" ht="14.25">
      <c r="A312" s="12" t="s">
        <v>180</v>
      </c>
      <c r="B312" s="7">
        <f>SUM(B313:B323)</f>
        <v>4064</v>
      </c>
      <c r="C312" s="25">
        <v>1.2204234122042301</v>
      </c>
    </row>
    <row r="313" spans="1:3" ht="14.25">
      <c r="A313" s="12" t="s">
        <v>8</v>
      </c>
      <c r="B313" s="7">
        <v>1302</v>
      </c>
      <c r="C313" s="25">
        <v>0.38550501156515704</v>
      </c>
    </row>
    <row r="314" spans="1:3" ht="14.25">
      <c r="A314" s="12" t="s">
        <v>10</v>
      </c>
      <c r="B314" s="7">
        <v>2073</v>
      </c>
      <c r="C314" s="25"/>
    </row>
    <row r="315" spans="1:3" ht="14.25">
      <c r="A315" s="10" t="s">
        <v>12</v>
      </c>
      <c r="B315" s="7"/>
      <c r="C315" s="25"/>
    </row>
    <row r="316" spans="1:3" ht="14.25">
      <c r="A316" s="10" t="s">
        <v>184</v>
      </c>
      <c r="B316" s="7">
        <v>27</v>
      </c>
      <c r="C316" s="25"/>
    </row>
    <row r="317" spans="1:3" ht="14.25">
      <c r="A317" s="10" t="s">
        <v>186</v>
      </c>
      <c r="B317" s="7"/>
      <c r="C317" s="25"/>
    </row>
    <row r="318" spans="1:3" ht="14.25">
      <c r="A318" s="12" t="s">
        <v>188</v>
      </c>
      <c r="B318" s="7"/>
      <c r="C318" s="25"/>
    </row>
    <row r="319" spans="1:3" ht="14.25">
      <c r="A319" s="12" t="s">
        <v>190</v>
      </c>
      <c r="B319" s="7"/>
      <c r="C319" s="25"/>
    </row>
    <row r="320" spans="1:3" ht="14.25">
      <c r="A320" s="12" t="s">
        <v>192</v>
      </c>
      <c r="B320" s="7"/>
      <c r="C320" s="25"/>
    </row>
    <row r="321" spans="1:3" ht="14.25">
      <c r="A321" s="10" t="s">
        <v>194</v>
      </c>
      <c r="B321" s="7"/>
      <c r="C321" s="25"/>
    </row>
    <row r="322" spans="1:3" ht="14.25">
      <c r="A322" s="10" t="s">
        <v>15</v>
      </c>
      <c r="B322" s="7">
        <v>56</v>
      </c>
      <c r="C322" s="25"/>
    </row>
    <row r="323" spans="1:3" ht="14.25">
      <c r="A323" s="10" t="s">
        <v>197</v>
      </c>
      <c r="B323" s="7">
        <v>606</v>
      </c>
      <c r="C323" s="25">
        <v>16.988416988417</v>
      </c>
    </row>
    <row r="324" spans="1:3" ht="14.25">
      <c r="A324" s="7" t="s">
        <v>199</v>
      </c>
      <c r="B324" s="7">
        <f>SUM(B325:B332)</f>
        <v>5907</v>
      </c>
      <c r="C324" s="25">
        <v>18.733668341708555</v>
      </c>
    </row>
    <row r="325" spans="1:3" ht="14.25">
      <c r="A325" s="12" t="s">
        <v>8</v>
      </c>
      <c r="B325" s="7">
        <v>1506</v>
      </c>
      <c r="C325" s="25"/>
    </row>
    <row r="326" spans="1:3" ht="14.25">
      <c r="A326" s="12" t="s">
        <v>10</v>
      </c>
      <c r="B326" s="7">
        <v>900</v>
      </c>
      <c r="C326" s="25">
        <v>0</v>
      </c>
    </row>
    <row r="327" spans="1:3" ht="14.25">
      <c r="A327" s="12" t="s">
        <v>12</v>
      </c>
      <c r="B327" s="7"/>
      <c r="C327" s="25"/>
    </row>
    <row r="328" spans="1:3" ht="14.25">
      <c r="A328" s="10" t="s">
        <v>203</v>
      </c>
      <c r="B328" s="7">
        <v>2260</v>
      </c>
      <c r="C328" s="25">
        <v>80.8</v>
      </c>
    </row>
    <row r="329" spans="1:3" ht="14.25">
      <c r="A329" s="10" t="s">
        <v>204</v>
      </c>
      <c r="B329" s="7">
        <v>150</v>
      </c>
      <c r="C329" s="25"/>
    </row>
    <row r="330" spans="1:3" ht="14.25">
      <c r="A330" s="10" t="s">
        <v>205</v>
      </c>
      <c r="B330" s="7">
        <v>30</v>
      </c>
      <c r="C330" s="25"/>
    </row>
    <row r="331" spans="1:3" ht="14.25">
      <c r="A331" s="12" t="s">
        <v>15</v>
      </c>
      <c r="B331" s="7">
        <v>113</v>
      </c>
      <c r="C331" s="25"/>
    </row>
    <row r="332" spans="1:3" ht="14.25">
      <c r="A332" s="12" t="s">
        <v>207</v>
      </c>
      <c r="B332" s="7">
        <v>948</v>
      </c>
      <c r="C332" s="25">
        <v>26.568758344459287</v>
      </c>
    </row>
    <row r="333" spans="1:3" ht="14.25">
      <c r="A333" s="12" t="s">
        <v>209</v>
      </c>
      <c r="B333" s="7">
        <f>SUM(B334:B344)</f>
        <v>1370</v>
      </c>
      <c r="C333" s="25">
        <v>52.73132664437013</v>
      </c>
    </row>
    <row r="334" spans="1:3" ht="14.25">
      <c r="A334" s="10" t="s">
        <v>8</v>
      </c>
      <c r="B334" s="7">
        <v>587</v>
      </c>
      <c r="C334" s="25">
        <v>7.312614259597816</v>
      </c>
    </row>
    <row r="335" spans="1:3" ht="14.25">
      <c r="A335" s="10" t="s">
        <v>10</v>
      </c>
      <c r="B335" s="7"/>
      <c r="C335" s="25"/>
    </row>
    <row r="336" spans="1:3" ht="14.25">
      <c r="A336" s="10" t="s">
        <v>12</v>
      </c>
      <c r="B336" s="7"/>
      <c r="C336" s="25"/>
    </row>
    <row r="337" spans="1:3" ht="14.25">
      <c r="A337" s="7" t="s">
        <v>213</v>
      </c>
      <c r="B337" s="7">
        <v>76</v>
      </c>
      <c r="C337" s="25">
        <v>33.33333333333333</v>
      </c>
    </row>
    <row r="338" spans="1:3" ht="14.25">
      <c r="A338" s="12" t="s">
        <v>214</v>
      </c>
      <c r="B338" s="7">
        <v>40</v>
      </c>
      <c r="C338" s="25"/>
    </row>
    <row r="339" spans="1:3" ht="14.25">
      <c r="A339" s="12" t="s">
        <v>215</v>
      </c>
      <c r="B339" s="7">
        <v>4</v>
      </c>
      <c r="C339" s="25">
        <v>0</v>
      </c>
    </row>
    <row r="340" spans="1:3" ht="14.25">
      <c r="A340" s="12" t="s">
        <v>216</v>
      </c>
      <c r="B340" s="11">
        <v>40</v>
      </c>
      <c r="C340" s="25">
        <v>0</v>
      </c>
    </row>
    <row r="341" spans="1:3" ht="14.25">
      <c r="A341" s="10" t="s">
        <v>218</v>
      </c>
      <c r="B341" s="11"/>
      <c r="C341" s="25"/>
    </row>
    <row r="342" spans="1:3" ht="14.25">
      <c r="A342" s="10" t="s">
        <v>220</v>
      </c>
      <c r="B342" s="11">
        <v>345</v>
      </c>
      <c r="C342" s="25"/>
    </row>
    <row r="343" spans="1:3" ht="14.25">
      <c r="A343" s="10" t="s">
        <v>15</v>
      </c>
      <c r="B343" s="11"/>
      <c r="C343" s="25"/>
    </row>
    <row r="344" spans="1:3" ht="14.25">
      <c r="A344" s="12" t="s">
        <v>222</v>
      </c>
      <c r="B344" s="11">
        <v>278</v>
      </c>
      <c r="C344" s="25">
        <v>41.11675126903553</v>
      </c>
    </row>
    <row r="345" spans="1:3" ht="14.25">
      <c r="A345" s="12" t="s">
        <v>224</v>
      </c>
      <c r="B345" s="7">
        <f>SUM(B346:B353)</f>
        <v>2367</v>
      </c>
      <c r="C345" s="25">
        <v>11.545711592836948</v>
      </c>
    </row>
    <row r="346" spans="1:3" ht="14.25">
      <c r="A346" s="12" t="s">
        <v>8</v>
      </c>
      <c r="B346" s="11">
        <v>1741</v>
      </c>
      <c r="C346" s="25">
        <v>0</v>
      </c>
    </row>
    <row r="347" spans="1:3" ht="14.25">
      <c r="A347" s="10" t="s">
        <v>10</v>
      </c>
      <c r="B347" s="11">
        <v>189</v>
      </c>
      <c r="C347" s="25"/>
    </row>
    <row r="348" spans="1:3" ht="14.25">
      <c r="A348" s="10" t="s">
        <v>12</v>
      </c>
      <c r="B348" s="11"/>
      <c r="C348" s="25"/>
    </row>
    <row r="349" spans="1:3" ht="14.25">
      <c r="A349" s="10" t="s">
        <v>227</v>
      </c>
      <c r="B349" s="11">
        <v>318</v>
      </c>
      <c r="C349" s="25"/>
    </row>
    <row r="350" spans="1:3" ht="14.25">
      <c r="A350" s="7" t="s">
        <v>229</v>
      </c>
      <c r="B350" s="11">
        <v>71</v>
      </c>
      <c r="C350" s="25"/>
    </row>
    <row r="351" spans="1:3" ht="14.25">
      <c r="A351" s="12" t="s">
        <v>230</v>
      </c>
      <c r="B351" s="11">
        <v>48</v>
      </c>
      <c r="C351" s="25"/>
    </row>
    <row r="352" spans="1:3" ht="14.25">
      <c r="A352" s="12" t="s">
        <v>15</v>
      </c>
      <c r="B352" s="11"/>
      <c r="C352" s="25"/>
    </row>
    <row r="353" spans="1:3" ht="14.25">
      <c r="A353" s="12" t="s">
        <v>233</v>
      </c>
      <c r="B353" s="11"/>
      <c r="C353" s="25"/>
    </row>
    <row r="354" spans="1:3" ht="14.25">
      <c r="A354" s="10" t="s">
        <v>1156</v>
      </c>
      <c r="B354" s="7">
        <f>SUM(B355:B362)</f>
        <v>1509</v>
      </c>
      <c r="C354" s="25">
        <v>22.78275020341742</v>
      </c>
    </row>
    <row r="355" spans="1:3" ht="14.25">
      <c r="A355" s="10" t="s">
        <v>8</v>
      </c>
      <c r="B355" s="11">
        <v>1210</v>
      </c>
      <c r="C355" s="25">
        <v>5.861767279090113</v>
      </c>
    </row>
    <row r="356" spans="1:3" ht="14.25">
      <c r="A356" s="10" t="s">
        <v>10</v>
      </c>
      <c r="B356" s="11">
        <v>30</v>
      </c>
      <c r="C356" s="25">
        <v>200</v>
      </c>
    </row>
    <row r="357" spans="1:3" ht="14.25">
      <c r="A357" s="12" t="s">
        <v>12</v>
      </c>
      <c r="B357" s="11"/>
      <c r="C357" s="25"/>
    </row>
    <row r="358" spans="1:3" ht="14.25">
      <c r="A358" s="12" t="s">
        <v>1152</v>
      </c>
      <c r="B358" s="11">
        <v>215</v>
      </c>
      <c r="C358" s="25"/>
    </row>
    <row r="359" spans="1:3" ht="14.25">
      <c r="A359" s="12" t="s">
        <v>1153</v>
      </c>
      <c r="B359" s="11">
        <v>36</v>
      </c>
      <c r="C359" s="25"/>
    </row>
    <row r="360" spans="1:3" ht="14.25">
      <c r="A360" s="10" t="s">
        <v>210</v>
      </c>
      <c r="B360" s="11">
        <v>18</v>
      </c>
      <c r="C360" s="25"/>
    </row>
    <row r="361" spans="1:3" ht="14.25">
      <c r="A361" s="10" t="s">
        <v>15</v>
      </c>
      <c r="B361" s="11"/>
      <c r="C361" s="25"/>
    </row>
    <row r="362" spans="1:3" ht="14.25">
      <c r="A362" s="10" t="s">
        <v>1154</v>
      </c>
      <c r="B362" s="11"/>
      <c r="C362" s="25"/>
    </row>
    <row r="363" spans="1:3" ht="14.25">
      <c r="A363" s="7" t="s">
        <v>212</v>
      </c>
      <c r="B363" s="7">
        <f>SUM(B364:B370)</f>
        <v>100</v>
      </c>
      <c r="C363" s="25">
        <v>1.0101010101010166</v>
      </c>
    </row>
    <row r="364" spans="1:3" ht="14.25">
      <c r="A364" s="12" t="s">
        <v>8</v>
      </c>
      <c r="B364" s="11">
        <v>64</v>
      </c>
      <c r="C364" s="25">
        <v>20.75471698113207</v>
      </c>
    </row>
    <row r="365" spans="1:3" ht="14.25">
      <c r="A365" s="12" t="s">
        <v>10</v>
      </c>
      <c r="B365" s="7"/>
      <c r="C365" s="25"/>
    </row>
    <row r="366" spans="1:3" ht="14.25">
      <c r="A366" s="12" t="s">
        <v>12</v>
      </c>
      <c r="B366" s="7"/>
      <c r="C366" s="25"/>
    </row>
    <row r="367" spans="1:3" ht="14.25">
      <c r="A367" s="10" t="s">
        <v>217</v>
      </c>
      <c r="B367" s="7">
        <v>36</v>
      </c>
      <c r="C367" s="25"/>
    </row>
    <row r="368" spans="1:3" ht="14.25">
      <c r="A368" s="10" t="s">
        <v>219</v>
      </c>
      <c r="B368" s="7"/>
      <c r="C368" s="25"/>
    </row>
    <row r="369" spans="1:3" ht="14.25">
      <c r="A369" s="10" t="s">
        <v>15</v>
      </c>
      <c r="B369" s="7"/>
      <c r="C369" s="25"/>
    </row>
    <row r="370" spans="1:3" ht="14.25">
      <c r="A370" s="12" t="s">
        <v>221</v>
      </c>
      <c r="B370" s="7"/>
      <c r="C370" s="25"/>
    </row>
    <row r="371" spans="1:3" ht="14.25">
      <c r="A371" s="12" t="s">
        <v>223</v>
      </c>
      <c r="B371" s="7">
        <f>SUM(B372:B378)</f>
        <v>0</v>
      </c>
      <c r="C371" s="25"/>
    </row>
    <row r="372" spans="1:3" ht="14.25">
      <c r="A372" s="12" t="s">
        <v>8</v>
      </c>
      <c r="B372" s="7"/>
      <c r="C372" s="25"/>
    </row>
    <row r="373" spans="1:3" ht="14.25">
      <c r="A373" s="10" t="s">
        <v>10</v>
      </c>
      <c r="B373" s="7"/>
      <c r="C373" s="25"/>
    </row>
    <row r="374" spans="1:3" ht="14.25">
      <c r="A374" s="10" t="s">
        <v>225</v>
      </c>
      <c r="B374" s="7"/>
      <c r="C374" s="25"/>
    </row>
    <row r="375" spans="1:3" ht="14.25">
      <c r="A375" s="10" t="s">
        <v>226</v>
      </c>
      <c r="B375" s="7"/>
      <c r="C375" s="25"/>
    </row>
    <row r="376" spans="1:3" ht="14.25">
      <c r="A376" s="7" t="s">
        <v>228</v>
      </c>
      <c r="B376" s="7"/>
      <c r="C376" s="25"/>
    </row>
    <row r="377" spans="1:3" ht="14.25">
      <c r="A377" s="12" t="s">
        <v>201</v>
      </c>
      <c r="B377" s="7"/>
      <c r="C377" s="25"/>
    </row>
    <row r="378" spans="1:3" ht="14.25">
      <c r="A378" s="12" t="s">
        <v>231</v>
      </c>
      <c r="B378" s="7"/>
      <c r="C378" s="25"/>
    </row>
    <row r="379" spans="1:3" ht="14.25">
      <c r="A379" s="10" t="s">
        <v>232</v>
      </c>
      <c r="B379" s="7">
        <v>0</v>
      </c>
      <c r="C379" s="25"/>
    </row>
    <row r="380" spans="1:3" ht="14.25">
      <c r="A380" s="7" t="s">
        <v>1155</v>
      </c>
      <c r="B380" s="7">
        <f>B381+B386+B395+B402+B408+B412+B416+B420+B426+B433</f>
        <v>94153</v>
      </c>
      <c r="C380" s="25">
        <v>11</v>
      </c>
    </row>
    <row r="381" spans="1:3" ht="14.25">
      <c r="A381" s="10" t="s">
        <v>236</v>
      </c>
      <c r="B381" s="7">
        <f>SUM(B382:B385)</f>
        <v>723</v>
      </c>
      <c r="C381" s="25">
        <v>7.42942050520059</v>
      </c>
    </row>
    <row r="382" spans="1:3" ht="14.25">
      <c r="A382" s="12" t="s">
        <v>8</v>
      </c>
      <c r="B382" s="7">
        <v>317</v>
      </c>
      <c r="C382" s="25">
        <v>4.62046204620461</v>
      </c>
    </row>
    <row r="383" spans="1:3" ht="14.25">
      <c r="A383" s="12" t="s">
        <v>10</v>
      </c>
      <c r="B383" s="7">
        <v>266</v>
      </c>
      <c r="C383" s="25"/>
    </row>
    <row r="384" spans="1:3" ht="14.25">
      <c r="A384" s="12" t="s">
        <v>12</v>
      </c>
      <c r="B384" s="7"/>
      <c r="C384" s="25"/>
    </row>
    <row r="385" spans="1:3" ht="14.25">
      <c r="A385" s="10" t="s">
        <v>240</v>
      </c>
      <c r="B385" s="7">
        <v>140</v>
      </c>
      <c r="C385" s="25">
        <v>40</v>
      </c>
    </row>
    <row r="386" spans="1:3" ht="14.25">
      <c r="A386" s="12" t="s">
        <v>242</v>
      </c>
      <c r="B386" s="7">
        <f>SUM(B387:B394)</f>
        <v>51098</v>
      </c>
      <c r="C386" s="25">
        <v>6.29251346909907</v>
      </c>
    </row>
    <row r="387" spans="1:3" ht="14.25">
      <c r="A387" s="12" t="s">
        <v>244</v>
      </c>
      <c r="B387" s="7">
        <v>2777</v>
      </c>
      <c r="C387" s="25">
        <v>8.180755746007007</v>
      </c>
    </row>
    <row r="388" spans="1:3" ht="14.25">
      <c r="A388" s="12" t="s">
        <v>246</v>
      </c>
      <c r="B388" s="7"/>
      <c r="C388" s="25"/>
    </row>
    <row r="389" spans="1:3" ht="14.25">
      <c r="A389" s="10" t="s">
        <v>248</v>
      </c>
      <c r="B389" s="7">
        <v>17499</v>
      </c>
      <c r="C389" s="25">
        <v>36.38064063595978</v>
      </c>
    </row>
    <row r="390" spans="1:3" ht="14.25">
      <c r="A390" s="10" t="s">
        <v>250</v>
      </c>
      <c r="B390" s="7">
        <v>13235</v>
      </c>
      <c r="C390" s="25">
        <v>32.27063761742954</v>
      </c>
    </row>
    <row r="391" spans="1:3" ht="14.25">
      <c r="A391" s="10" t="s">
        <v>252</v>
      </c>
      <c r="B391" s="7">
        <v>17587</v>
      </c>
      <c r="C391" s="25"/>
    </row>
    <row r="392" spans="1:3" ht="14.25">
      <c r="A392" s="12" t="s">
        <v>254</v>
      </c>
      <c r="B392" s="7"/>
      <c r="C392" s="25"/>
    </row>
    <row r="393" spans="1:3" ht="14.25">
      <c r="A393" s="12" t="s">
        <v>1157</v>
      </c>
      <c r="B393" s="7"/>
      <c r="C393" s="25"/>
    </row>
    <row r="394" spans="1:3" ht="14.25">
      <c r="A394" s="12" t="s">
        <v>258</v>
      </c>
      <c r="B394" s="7"/>
      <c r="C394" s="25"/>
    </row>
    <row r="395" spans="1:3" ht="14.25">
      <c r="A395" s="12" t="s">
        <v>260</v>
      </c>
      <c r="B395" s="7">
        <f>SUM(B396:B401)</f>
        <v>13052</v>
      </c>
      <c r="C395" s="25">
        <v>81.00124809319095</v>
      </c>
    </row>
    <row r="396" spans="1:3" ht="14.25">
      <c r="A396" s="12" t="s">
        <v>262</v>
      </c>
      <c r="B396" s="11"/>
      <c r="C396" s="25"/>
    </row>
    <row r="397" spans="1:3" ht="14.25">
      <c r="A397" s="12" t="s">
        <v>264</v>
      </c>
      <c r="B397" s="11">
        <v>3111</v>
      </c>
      <c r="C397" s="25"/>
    </row>
    <row r="398" spans="1:3" ht="14.25">
      <c r="A398" s="12" t="s">
        <v>266</v>
      </c>
      <c r="B398" s="11">
        <v>951</v>
      </c>
      <c r="C398" s="25"/>
    </row>
    <row r="399" spans="1:3" ht="14.25">
      <c r="A399" s="10" t="s">
        <v>268</v>
      </c>
      <c r="B399" s="11">
        <v>2848</v>
      </c>
      <c r="C399" s="25">
        <v>12.524693796918207</v>
      </c>
    </row>
    <row r="400" spans="1:3" ht="14.25">
      <c r="A400" s="10" t="s">
        <v>270</v>
      </c>
      <c r="B400" s="11">
        <v>5766</v>
      </c>
      <c r="C400" s="25"/>
    </row>
    <row r="401" spans="1:3" ht="14.25">
      <c r="A401" s="10" t="s">
        <v>272</v>
      </c>
      <c r="B401" s="11">
        <v>376</v>
      </c>
      <c r="C401" s="25">
        <v>15.337423312883436</v>
      </c>
    </row>
    <row r="402" spans="1:3" ht="14.25">
      <c r="A402" s="7" t="s">
        <v>274</v>
      </c>
      <c r="B402" s="7">
        <f>SUM(B403:B407)</f>
        <v>277</v>
      </c>
      <c r="C402" s="25"/>
    </row>
    <row r="403" spans="1:3" ht="14.25">
      <c r="A403" s="12" t="s">
        <v>276</v>
      </c>
      <c r="B403" s="11"/>
      <c r="C403" s="25"/>
    </row>
    <row r="404" spans="1:3" ht="14.25">
      <c r="A404" s="12" t="s">
        <v>278</v>
      </c>
      <c r="B404" s="11">
        <v>277</v>
      </c>
      <c r="C404" s="25"/>
    </row>
    <row r="405" spans="1:3" ht="14.25">
      <c r="A405" s="12" t="s">
        <v>280</v>
      </c>
      <c r="B405" s="11"/>
      <c r="C405" s="25"/>
    </row>
    <row r="406" spans="1:3" ht="14.25">
      <c r="A406" s="10" t="s">
        <v>282</v>
      </c>
      <c r="B406" s="11"/>
      <c r="C406" s="25"/>
    </row>
    <row r="407" spans="1:3" ht="14.25">
      <c r="A407" s="10" t="s">
        <v>284</v>
      </c>
      <c r="B407" s="11"/>
      <c r="C407" s="25"/>
    </row>
    <row r="408" spans="1:3" ht="14.25">
      <c r="A408" s="10" t="s">
        <v>286</v>
      </c>
      <c r="B408" s="7">
        <f>SUM(B409:B411)</f>
        <v>154</v>
      </c>
      <c r="C408" s="25">
        <v>10</v>
      </c>
    </row>
    <row r="409" spans="1:3" ht="14.25">
      <c r="A409" s="12" t="s">
        <v>237</v>
      </c>
      <c r="B409" s="7"/>
      <c r="C409" s="25"/>
    </row>
    <row r="410" spans="1:3" ht="14.25">
      <c r="A410" s="12" t="s">
        <v>238</v>
      </c>
      <c r="B410" s="7"/>
      <c r="C410" s="25"/>
    </row>
    <row r="411" spans="1:3" ht="14.25">
      <c r="A411" s="12" t="s">
        <v>239</v>
      </c>
      <c r="B411" s="11">
        <v>154</v>
      </c>
      <c r="C411" s="25">
        <v>10</v>
      </c>
    </row>
    <row r="412" spans="1:3" ht="14.25">
      <c r="A412" s="10" t="s">
        <v>241</v>
      </c>
      <c r="B412" s="7">
        <f>SUM(B413:B415)</f>
        <v>0</v>
      </c>
      <c r="C412" s="25"/>
    </row>
    <row r="413" spans="1:3" ht="14.25">
      <c r="A413" s="10" t="s">
        <v>243</v>
      </c>
      <c r="B413" s="7"/>
      <c r="C413" s="25"/>
    </row>
    <row r="414" spans="1:3" ht="14.25">
      <c r="A414" s="10" t="s">
        <v>245</v>
      </c>
      <c r="B414" s="7"/>
      <c r="C414" s="25"/>
    </row>
    <row r="415" spans="1:3" ht="14.25">
      <c r="A415" s="7" t="s">
        <v>247</v>
      </c>
      <c r="B415" s="7"/>
      <c r="C415" s="25"/>
    </row>
    <row r="416" spans="1:3" ht="14.25">
      <c r="A416" s="12" t="s">
        <v>249</v>
      </c>
      <c r="B416" s="7">
        <f>SUM(B417:B419)</f>
        <v>489</v>
      </c>
      <c r="C416" s="25">
        <v>11.89931350114417</v>
      </c>
    </row>
    <row r="417" spans="1:3" ht="14.25">
      <c r="A417" s="12" t="s">
        <v>251</v>
      </c>
      <c r="B417" s="11">
        <v>489</v>
      </c>
      <c r="C417" s="25">
        <v>11.89931350114417</v>
      </c>
    </row>
    <row r="418" spans="1:3" ht="14.25">
      <c r="A418" s="12" t="s">
        <v>253</v>
      </c>
      <c r="B418" s="7"/>
      <c r="C418" s="25"/>
    </row>
    <row r="419" spans="1:3" ht="14.25">
      <c r="A419" s="10" t="s">
        <v>255</v>
      </c>
      <c r="B419" s="7"/>
      <c r="C419" s="25"/>
    </row>
    <row r="420" spans="1:3" ht="14.25">
      <c r="A420" s="10" t="s">
        <v>1158</v>
      </c>
      <c r="B420" s="7">
        <f>SUM(B421:B425)</f>
        <v>5844</v>
      </c>
      <c r="C420" s="25">
        <v>42.815249266862175</v>
      </c>
    </row>
    <row r="421" spans="1:3" ht="14.25">
      <c r="A421" s="10" t="s">
        <v>259</v>
      </c>
      <c r="B421" s="7">
        <v>2966</v>
      </c>
      <c r="C421" s="25">
        <v>130.27950310559007</v>
      </c>
    </row>
    <row r="422" spans="1:3" ht="14.25">
      <c r="A422" s="12" t="s">
        <v>261</v>
      </c>
      <c r="B422" s="7">
        <v>2838</v>
      </c>
      <c r="C422" s="25">
        <v>2.677279305354552</v>
      </c>
    </row>
    <row r="423" spans="1:3" ht="14.25">
      <c r="A423" s="12" t="s">
        <v>1159</v>
      </c>
      <c r="B423" s="7"/>
      <c r="C423" s="25"/>
    </row>
    <row r="424" spans="1:3" ht="14.25">
      <c r="A424" s="12" t="s">
        <v>1160</v>
      </c>
      <c r="B424" s="7"/>
      <c r="C424" s="25"/>
    </row>
    <row r="425" spans="1:3" ht="14.25">
      <c r="A425" s="12" t="s">
        <v>1161</v>
      </c>
      <c r="B425" s="7">
        <v>40</v>
      </c>
      <c r="C425" s="25">
        <v>0</v>
      </c>
    </row>
    <row r="426" spans="1:3" ht="14.25">
      <c r="A426" s="12" t="s">
        <v>269</v>
      </c>
      <c r="B426" s="7">
        <f>SUM(B427:B432)</f>
        <v>10000</v>
      </c>
      <c r="C426" s="25">
        <v>17.647058823529417</v>
      </c>
    </row>
    <row r="427" spans="1:3" ht="14.25">
      <c r="A427" s="10" t="s">
        <v>271</v>
      </c>
      <c r="B427" s="7"/>
      <c r="C427" s="25"/>
    </row>
    <row r="428" spans="1:3" ht="14.25">
      <c r="A428" s="10" t="s">
        <v>273</v>
      </c>
      <c r="B428" s="7"/>
      <c r="C428" s="25"/>
    </row>
    <row r="429" spans="1:3" ht="14.25">
      <c r="A429" s="10" t="s">
        <v>275</v>
      </c>
      <c r="B429" s="7"/>
      <c r="C429" s="25"/>
    </row>
    <row r="430" spans="1:3" ht="14.25">
      <c r="A430" s="7" t="s">
        <v>277</v>
      </c>
      <c r="B430" s="7">
        <v>10000</v>
      </c>
      <c r="C430" s="25">
        <v>17.647058823529417</v>
      </c>
    </row>
    <row r="431" spans="1:3" ht="14.25">
      <c r="A431" s="12" t="s">
        <v>279</v>
      </c>
      <c r="B431" s="7"/>
      <c r="C431" s="25"/>
    </row>
    <row r="432" spans="1:3" ht="14.25">
      <c r="A432" s="12" t="s">
        <v>281</v>
      </c>
      <c r="B432" s="7"/>
      <c r="C432" s="25"/>
    </row>
    <row r="433" spans="1:3" ht="14.25">
      <c r="A433" s="12" t="s">
        <v>283</v>
      </c>
      <c r="B433" s="7">
        <v>12516</v>
      </c>
      <c r="C433" s="25">
        <v>482.6815642458101</v>
      </c>
    </row>
    <row r="434" spans="1:3" ht="14.25">
      <c r="A434" s="7" t="s">
        <v>1162</v>
      </c>
      <c r="B434" s="7">
        <f>B435+B440+B449+B455+B461+B466+B471+B478+B482+B483</f>
        <v>4750</v>
      </c>
      <c r="C434" s="25">
        <v>1.6</v>
      </c>
    </row>
    <row r="435" spans="1:3" ht="14.25">
      <c r="A435" s="10" t="s">
        <v>287</v>
      </c>
      <c r="B435" s="7">
        <f>SUM(B436:B439)</f>
        <v>264</v>
      </c>
      <c r="C435" s="25">
        <v>5.6</v>
      </c>
    </row>
    <row r="436" spans="1:3" ht="14.25">
      <c r="A436" s="12" t="s">
        <v>8</v>
      </c>
      <c r="B436" s="7">
        <v>197</v>
      </c>
      <c r="C436" s="25"/>
    </row>
    <row r="437" spans="1:3" ht="14.25">
      <c r="A437" s="12" t="s">
        <v>10</v>
      </c>
      <c r="B437" s="7">
        <v>6</v>
      </c>
      <c r="C437" s="25"/>
    </row>
    <row r="438" spans="1:3" ht="14.25">
      <c r="A438" s="12" t="s">
        <v>12</v>
      </c>
      <c r="B438" s="7"/>
      <c r="C438" s="25"/>
    </row>
    <row r="439" spans="1:3" ht="14.25">
      <c r="A439" s="10" t="s">
        <v>291</v>
      </c>
      <c r="B439" s="7">
        <v>61</v>
      </c>
      <c r="C439" s="25">
        <v>134.6153846153846</v>
      </c>
    </row>
    <row r="440" spans="1:3" ht="14.25">
      <c r="A440" s="12" t="s">
        <v>293</v>
      </c>
      <c r="B440" s="7">
        <f>SUM(B441:B448)</f>
        <v>0</v>
      </c>
      <c r="C440" s="25"/>
    </row>
    <row r="441" spans="1:3" ht="14.25">
      <c r="A441" s="12" t="s">
        <v>295</v>
      </c>
      <c r="B441" s="7"/>
      <c r="C441" s="25"/>
    </row>
    <row r="442" spans="1:3" ht="14.25">
      <c r="A442" s="12" t="s">
        <v>297</v>
      </c>
      <c r="B442" s="7"/>
      <c r="C442" s="25"/>
    </row>
    <row r="443" spans="1:3" ht="14.25">
      <c r="A443" s="7" t="s">
        <v>299</v>
      </c>
      <c r="B443" s="7"/>
      <c r="C443" s="25"/>
    </row>
    <row r="444" spans="1:3" ht="14.25">
      <c r="A444" s="12" t="s">
        <v>301</v>
      </c>
      <c r="B444" s="7"/>
      <c r="C444" s="25"/>
    </row>
    <row r="445" spans="1:3" ht="14.25">
      <c r="A445" s="12" t="s">
        <v>303</v>
      </c>
      <c r="B445" s="7"/>
      <c r="C445" s="25"/>
    </row>
    <row r="446" spans="1:3" ht="14.25">
      <c r="A446" s="12" t="s">
        <v>304</v>
      </c>
      <c r="B446" s="7"/>
      <c r="C446" s="25"/>
    </row>
    <row r="447" spans="1:3" ht="14.25">
      <c r="A447" s="10" t="s">
        <v>306</v>
      </c>
      <c r="B447" s="7"/>
      <c r="C447" s="25"/>
    </row>
    <row r="448" spans="1:3" ht="14.25">
      <c r="A448" s="10" t="s">
        <v>308</v>
      </c>
      <c r="B448" s="7"/>
      <c r="C448" s="25"/>
    </row>
    <row r="449" spans="1:3" ht="14.25">
      <c r="A449" s="10" t="s">
        <v>310</v>
      </c>
      <c r="B449" s="7">
        <f>SUM(B450:B454)</f>
        <v>532</v>
      </c>
      <c r="C449" s="25">
        <v>0.9487666034155628</v>
      </c>
    </row>
    <row r="450" spans="1:3" ht="14.25">
      <c r="A450" s="12" t="s">
        <v>295</v>
      </c>
      <c r="B450" s="11">
        <v>512</v>
      </c>
      <c r="C450" s="25">
        <v>0.9861932938856066</v>
      </c>
    </row>
    <row r="451" spans="1:3" ht="14.25">
      <c r="A451" s="12" t="s">
        <v>313</v>
      </c>
      <c r="B451" s="11">
        <v>20</v>
      </c>
      <c r="C451" s="25">
        <v>0</v>
      </c>
    </row>
    <row r="452" spans="1:3" ht="14.25">
      <c r="A452" s="12" t="s">
        <v>315</v>
      </c>
      <c r="B452" s="11"/>
      <c r="C452" s="25"/>
    </row>
    <row r="453" spans="1:3" ht="14.25">
      <c r="A453" s="10" t="s">
        <v>317</v>
      </c>
      <c r="B453" s="11"/>
      <c r="C453" s="25"/>
    </row>
    <row r="454" spans="1:3" ht="14.25">
      <c r="A454" s="10" t="s">
        <v>319</v>
      </c>
      <c r="B454" s="11"/>
      <c r="C454" s="25"/>
    </row>
    <row r="455" spans="1:3" ht="14.25">
      <c r="A455" s="10" t="s">
        <v>321</v>
      </c>
      <c r="B455" s="7">
        <f>SUM(B456:B460)</f>
        <v>3164</v>
      </c>
      <c r="C455" s="25">
        <v>26.005575467941068</v>
      </c>
    </row>
    <row r="456" spans="1:3" ht="14.25">
      <c r="A456" s="7" t="s">
        <v>295</v>
      </c>
      <c r="B456" s="11">
        <v>170</v>
      </c>
      <c r="C456" s="25">
        <v>5.590062111801242</v>
      </c>
    </row>
    <row r="457" spans="1:3" ht="14.25">
      <c r="A457" s="12" t="s">
        <v>324</v>
      </c>
      <c r="B457" s="11"/>
      <c r="C457" s="25"/>
    </row>
    <row r="458" spans="1:3" ht="14.25">
      <c r="A458" s="12" t="s">
        <v>326</v>
      </c>
      <c r="B458" s="11"/>
      <c r="C458" s="25"/>
    </row>
    <row r="459" spans="1:3" ht="14.25">
      <c r="A459" s="12" t="s">
        <v>328</v>
      </c>
      <c r="B459" s="11">
        <v>793</v>
      </c>
      <c r="C459" s="25">
        <v>428.6666666666667</v>
      </c>
    </row>
    <row r="460" spans="1:3" ht="14.25">
      <c r="A460" s="10" t="s">
        <v>330</v>
      </c>
      <c r="B460" s="11">
        <v>2201</v>
      </c>
      <c r="C460" s="25">
        <v>0.04545454545454852</v>
      </c>
    </row>
    <row r="461" spans="1:3" ht="14.25">
      <c r="A461" s="10" t="s">
        <v>332</v>
      </c>
      <c r="B461" s="7">
        <f>SUM(B462:B465)</f>
        <v>453</v>
      </c>
      <c r="C461" s="25">
        <v>2.488687782805421</v>
      </c>
    </row>
    <row r="462" spans="1:3" ht="14.25">
      <c r="A462" s="10" t="s">
        <v>295</v>
      </c>
      <c r="B462" s="11">
        <v>125</v>
      </c>
      <c r="C462" s="25">
        <v>9.649122807017552</v>
      </c>
    </row>
    <row r="463" spans="1:3" ht="14.25">
      <c r="A463" s="12" t="s">
        <v>288</v>
      </c>
      <c r="B463" s="7"/>
      <c r="C463" s="25"/>
    </row>
    <row r="464" spans="1:3" ht="14.25">
      <c r="A464" s="12" t="s">
        <v>289</v>
      </c>
      <c r="B464" s="7"/>
      <c r="C464" s="25"/>
    </row>
    <row r="465" spans="1:3" ht="14.25">
      <c r="A465" s="12" t="s">
        <v>290</v>
      </c>
      <c r="B465" s="11">
        <v>328</v>
      </c>
      <c r="C465" s="25"/>
    </row>
    <row r="466" spans="1:3" ht="14.25">
      <c r="A466" s="10" t="s">
        <v>292</v>
      </c>
      <c r="B466" s="7">
        <f>SUM(B467:B470)</f>
        <v>110</v>
      </c>
      <c r="C466" s="25"/>
    </row>
    <row r="467" spans="1:3" ht="14.25">
      <c r="A467" s="10" t="s">
        <v>294</v>
      </c>
      <c r="B467" s="11">
        <v>85</v>
      </c>
      <c r="C467" s="25"/>
    </row>
    <row r="468" spans="1:3" ht="14.25">
      <c r="A468" s="10" t="s">
        <v>296</v>
      </c>
      <c r="B468" s="11"/>
      <c r="C468" s="25"/>
    </row>
    <row r="469" spans="1:3" ht="14.25">
      <c r="A469" s="7" t="s">
        <v>298</v>
      </c>
      <c r="B469" s="11"/>
      <c r="C469" s="25"/>
    </row>
    <row r="470" spans="1:3" ht="14.25">
      <c r="A470" s="12" t="s">
        <v>300</v>
      </c>
      <c r="B470" s="11">
        <v>25</v>
      </c>
      <c r="C470" s="25">
        <v>0</v>
      </c>
    </row>
    <row r="471" spans="1:3" ht="14.25">
      <c r="A471" s="12" t="s">
        <v>302</v>
      </c>
      <c r="B471" s="7">
        <f>SUM(B472:B477)</f>
        <v>227</v>
      </c>
      <c r="C471" s="25">
        <v>7.582938388625582</v>
      </c>
    </row>
    <row r="472" spans="1:3" ht="14.25">
      <c r="A472" s="12" t="s">
        <v>295</v>
      </c>
      <c r="B472" s="11">
        <v>87</v>
      </c>
      <c r="C472" s="25">
        <v>22.535211267605625</v>
      </c>
    </row>
    <row r="473" spans="1:3" ht="14.25">
      <c r="A473" s="10" t="s">
        <v>305</v>
      </c>
      <c r="B473" s="11">
        <v>70</v>
      </c>
      <c r="C473" s="25">
        <v>0</v>
      </c>
    </row>
    <row r="474" spans="1:3" ht="14.25">
      <c r="A474" s="10" t="s">
        <v>307</v>
      </c>
      <c r="B474" s="7"/>
      <c r="C474" s="25"/>
    </row>
    <row r="475" spans="1:3" ht="14.25">
      <c r="A475" s="10" t="s">
        <v>309</v>
      </c>
      <c r="B475" s="7"/>
      <c r="C475" s="25"/>
    </row>
    <row r="476" spans="1:3" ht="14.25">
      <c r="A476" s="12" t="s">
        <v>311</v>
      </c>
      <c r="B476" s="7"/>
      <c r="C476" s="25"/>
    </row>
    <row r="477" spans="1:3" ht="14.25">
      <c r="A477" s="12" t="s">
        <v>312</v>
      </c>
      <c r="B477" s="7">
        <v>70</v>
      </c>
      <c r="C477" s="25">
        <v>0</v>
      </c>
    </row>
    <row r="478" spans="1:3" ht="14.25">
      <c r="A478" s="12" t="s">
        <v>314</v>
      </c>
      <c r="B478" s="7">
        <f>SUM(B479:B481)</f>
        <v>0</v>
      </c>
      <c r="C478" s="25"/>
    </row>
    <row r="479" spans="1:3" ht="14.25">
      <c r="A479" s="10" t="s">
        <v>316</v>
      </c>
      <c r="B479" s="7"/>
      <c r="C479" s="25"/>
    </row>
    <row r="480" spans="1:3" ht="14.25">
      <c r="A480" s="10" t="s">
        <v>318</v>
      </c>
      <c r="B480" s="7"/>
      <c r="C480" s="25"/>
    </row>
    <row r="481" spans="1:3" ht="14.25">
      <c r="A481" s="10" t="s">
        <v>320</v>
      </c>
      <c r="B481" s="7"/>
      <c r="C481" s="25"/>
    </row>
    <row r="482" spans="1:3" ht="14.25">
      <c r="A482" s="7" t="s">
        <v>322</v>
      </c>
      <c r="B482" s="7">
        <v>0</v>
      </c>
      <c r="C482" s="25"/>
    </row>
    <row r="483" spans="1:3" ht="14.25">
      <c r="A483" s="12" t="s">
        <v>323</v>
      </c>
      <c r="B483" s="7">
        <f>SUM(B484:B487)</f>
        <v>0</v>
      </c>
      <c r="C483" s="25"/>
    </row>
    <row r="484" spans="1:3" ht="14.25">
      <c r="A484" s="12" t="s">
        <v>325</v>
      </c>
      <c r="B484" s="7"/>
      <c r="C484" s="25"/>
    </row>
    <row r="485" spans="1:3" ht="14.25">
      <c r="A485" s="10" t="s">
        <v>327</v>
      </c>
      <c r="B485" s="7"/>
      <c r="C485" s="25"/>
    </row>
    <row r="486" spans="1:3" ht="14.25">
      <c r="A486" s="10" t="s">
        <v>329</v>
      </c>
      <c r="B486" s="7"/>
      <c r="C486" s="25"/>
    </row>
    <row r="487" spans="1:3" ht="14.25">
      <c r="A487" s="10" t="s">
        <v>331</v>
      </c>
      <c r="B487" s="7"/>
      <c r="C487" s="25"/>
    </row>
    <row r="488" spans="1:3" ht="14.25">
      <c r="A488" s="7" t="s">
        <v>1163</v>
      </c>
      <c r="B488" s="7">
        <f>B489+B503+B511+B522+B530+B539</f>
        <v>6739</v>
      </c>
      <c r="C488" s="25">
        <v>17.098175499565606</v>
      </c>
    </row>
    <row r="489" spans="1:3" ht="14.25">
      <c r="A489" s="7" t="s">
        <v>334</v>
      </c>
      <c r="B489" s="7">
        <f>SUM(B490:B502)</f>
        <v>3432</v>
      </c>
      <c r="C489" s="25">
        <v>8.538899430740043</v>
      </c>
    </row>
    <row r="490" spans="1:3" ht="14.25">
      <c r="A490" s="7" t="s">
        <v>8</v>
      </c>
      <c r="B490" s="7">
        <v>278</v>
      </c>
      <c r="C490" s="25">
        <v>4.119850187265928</v>
      </c>
    </row>
    <row r="491" spans="1:3" ht="14.25">
      <c r="A491" s="7" t="s">
        <v>10</v>
      </c>
      <c r="B491" s="7">
        <v>103</v>
      </c>
      <c r="C491" s="25">
        <v>10.752688172043001</v>
      </c>
    </row>
    <row r="492" spans="1:3" ht="14.25">
      <c r="A492" s="7" t="s">
        <v>12</v>
      </c>
      <c r="B492" s="7"/>
      <c r="C492" s="25"/>
    </row>
    <row r="493" spans="1:3" ht="14.25">
      <c r="A493" s="7" t="s">
        <v>338</v>
      </c>
      <c r="B493" s="7">
        <v>942</v>
      </c>
      <c r="C493" s="25">
        <v>188.95705521472394</v>
      </c>
    </row>
    <row r="494" spans="1:3" ht="14.25">
      <c r="A494" s="7" t="s">
        <v>340</v>
      </c>
      <c r="B494" s="7"/>
      <c r="C494" s="25"/>
    </row>
    <row r="495" spans="1:3" ht="14.25">
      <c r="A495" s="7" t="s">
        <v>342</v>
      </c>
      <c r="B495" s="7">
        <v>590</v>
      </c>
      <c r="C495" s="25"/>
    </row>
    <row r="496" spans="1:3" ht="14.25">
      <c r="A496" s="7" t="s">
        <v>344</v>
      </c>
      <c r="B496" s="7">
        <v>697</v>
      </c>
      <c r="C496" s="25">
        <v>1.3081395348837122</v>
      </c>
    </row>
    <row r="497" spans="1:3" ht="14.25">
      <c r="A497" s="7" t="s">
        <v>345</v>
      </c>
      <c r="B497" s="7">
        <v>64</v>
      </c>
      <c r="C497" s="25">
        <v>0</v>
      </c>
    </row>
    <row r="498" spans="1:3" ht="14.25">
      <c r="A498" s="7" t="s">
        <v>346</v>
      </c>
      <c r="B498" s="7">
        <v>179</v>
      </c>
      <c r="C498" s="25">
        <v>7.831325301204828</v>
      </c>
    </row>
    <row r="499" spans="1:3" ht="14.25">
      <c r="A499" s="7" t="s">
        <v>347</v>
      </c>
      <c r="B499" s="7"/>
      <c r="C499" s="25"/>
    </row>
    <row r="500" spans="1:3" ht="14.25">
      <c r="A500" s="7" t="s">
        <v>349</v>
      </c>
      <c r="B500" s="7">
        <v>63</v>
      </c>
      <c r="C500" s="25">
        <v>43.18181818181819</v>
      </c>
    </row>
    <row r="501" spans="1:3" ht="14.25">
      <c r="A501" s="7" t="s">
        <v>351</v>
      </c>
      <c r="B501" s="7">
        <v>125</v>
      </c>
      <c r="C501" s="25">
        <v>0</v>
      </c>
    </row>
    <row r="502" spans="1:3" ht="14.25">
      <c r="A502" s="7" t="s">
        <v>353</v>
      </c>
      <c r="B502" s="11">
        <v>391</v>
      </c>
      <c r="C502" s="25">
        <v>92.61083743842364</v>
      </c>
    </row>
    <row r="503" spans="1:3" ht="14.25">
      <c r="A503" s="7" t="s">
        <v>355</v>
      </c>
      <c r="B503" s="7">
        <f>SUM(B504:B510)</f>
        <v>803</v>
      </c>
      <c r="C503" s="25"/>
    </row>
    <row r="504" spans="1:3" ht="14.25">
      <c r="A504" s="7" t="s">
        <v>8</v>
      </c>
      <c r="B504" s="11">
        <v>76</v>
      </c>
      <c r="C504" s="25">
        <v>11.764705882352944</v>
      </c>
    </row>
    <row r="505" spans="1:3" ht="14.25">
      <c r="A505" s="7" t="s">
        <v>10</v>
      </c>
      <c r="B505" s="11"/>
      <c r="C505" s="25"/>
    </row>
    <row r="506" spans="1:3" ht="14.25">
      <c r="A506" s="7" t="s">
        <v>12</v>
      </c>
      <c r="B506" s="11"/>
      <c r="C506" s="25"/>
    </row>
    <row r="507" spans="1:3" ht="14.25">
      <c r="A507" s="7" t="s">
        <v>357</v>
      </c>
      <c r="B507" s="11">
        <v>52</v>
      </c>
      <c r="C507" s="25"/>
    </row>
    <row r="508" spans="1:3" ht="14.25">
      <c r="A508" s="7" t="s">
        <v>359</v>
      </c>
      <c r="B508" s="11">
        <v>675</v>
      </c>
      <c r="C508" s="25"/>
    </row>
    <row r="509" spans="1:3" ht="14.25">
      <c r="A509" s="7" t="s">
        <v>361</v>
      </c>
      <c r="B509" s="11"/>
      <c r="C509" s="25"/>
    </row>
    <row r="510" spans="1:3" ht="14.25">
      <c r="A510" s="7" t="s">
        <v>363</v>
      </c>
      <c r="B510" s="11"/>
      <c r="C510" s="25"/>
    </row>
    <row r="511" spans="1:3" ht="14.25">
      <c r="A511" s="7" t="s">
        <v>365</v>
      </c>
      <c r="B511" s="7">
        <f>SUM(B512:B521)</f>
        <v>1533</v>
      </c>
      <c r="C511" s="25">
        <v>224.78813559322032</v>
      </c>
    </row>
    <row r="512" spans="1:3" ht="14.25">
      <c r="A512" s="7" t="s">
        <v>8</v>
      </c>
      <c r="B512" s="11">
        <v>121</v>
      </c>
      <c r="C512" s="25"/>
    </row>
    <row r="513" spans="1:3" ht="14.25">
      <c r="A513" s="7" t="s">
        <v>10</v>
      </c>
      <c r="B513" s="7"/>
      <c r="C513" s="25"/>
    </row>
    <row r="514" spans="1:3" ht="14.25">
      <c r="A514" s="7" t="s">
        <v>12</v>
      </c>
      <c r="B514" s="7"/>
      <c r="C514" s="25"/>
    </row>
    <row r="515" spans="1:3" ht="14.25">
      <c r="A515" s="7" t="s">
        <v>370</v>
      </c>
      <c r="B515" s="7"/>
      <c r="C515" s="25"/>
    </row>
    <row r="516" spans="1:3" ht="14.25">
      <c r="A516" s="7" t="s">
        <v>372</v>
      </c>
      <c r="B516" s="11">
        <v>282</v>
      </c>
      <c r="C516" s="25">
        <v>705.7142857142857</v>
      </c>
    </row>
    <row r="517" spans="1:3" ht="14.25">
      <c r="A517" s="7" t="s">
        <v>335</v>
      </c>
      <c r="B517" s="11"/>
      <c r="C517" s="25"/>
    </row>
    <row r="518" spans="1:3" ht="14.25">
      <c r="A518" s="7" t="s">
        <v>336</v>
      </c>
      <c r="B518" s="11">
        <v>587</v>
      </c>
      <c r="C518" s="25">
        <v>106.6901408450704</v>
      </c>
    </row>
    <row r="519" spans="1:3" ht="14.25">
      <c r="A519" s="7" t="s">
        <v>337</v>
      </c>
      <c r="B519" s="11">
        <v>525</v>
      </c>
      <c r="C519" s="25">
        <v>5150</v>
      </c>
    </row>
    <row r="520" spans="1:3" ht="14.25">
      <c r="A520" s="7" t="s">
        <v>339</v>
      </c>
      <c r="B520" s="11"/>
      <c r="C520" s="25"/>
    </row>
    <row r="521" spans="1:3" ht="14.25">
      <c r="A521" s="7" t="s">
        <v>341</v>
      </c>
      <c r="B521" s="11">
        <v>18</v>
      </c>
      <c r="C521" s="25">
        <v>12.5</v>
      </c>
    </row>
    <row r="522" spans="1:3" ht="14.25">
      <c r="A522" s="7" t="s">
        <v>343</v>
      </c>
      <c r="B522" s="7">
        <f>SUM(B523:B529)</f>
        <v>883</v>
      </c>
      <c r="C522" s="25">
        <v>7.420924574209242</v>
      </c>
    </row>
    <row r="523" spans="1:3" ht="14.25">
      <c r="A523" s="7" t="s">
        <v>8</v>
      </c>
      <c r="B523" s="11">
        <v>844</v>
      </c>
      <c r="C523" s="25">
        <v>8.066581306017916</v>
      </c>
    </row>
    <row r="524" spans="1:3" ht="14.25">
      <c r="A524" s="7" t="s">
        <v>10</v>
      </c>
      <c r="B524" s="7"/>
      <c r="C524" s="25"/>
    </row>
    <row r="525" spans="1:3" ht="14.25">
      <c r="A525" s="7" t="s">
        <v>12</v>
      </c>
      <c r="B525" s="7"/>
      <c r="C525" s="25"/>
    </row>
    <row r="526" spans="1:3" ht="14.25">
      <c r="A526" s="7" t="s">
        <v>348</v>
      </c>
      <c r="B526" s="7"/>
      <c r="C526" s="25"/>
    </row>
    <row r="527" spans="1:3" ht="14.25">
      <c r="A527" s="7" t="s">
        <v>350</v>
      </c>
      <c r="B527" s="7"/>
      <c r="C527" s="25"/>
    </row>
    <row r="528" spans="1:3" ht="14.25">
      <c r="A528" s="7" t="s">
        <v>352</v>
      </c>
      <c r="B528" s="7"/>
      <c r="C528" s="25"/>
    </row>
    <row r="529" spans="1:3" ht="14.25">
      <c r="A529" s="7" t="s">
        <v>354</v>
      </c>
      <c r="B529" s="7">
        <v>39</v>
      </c>
      <c r="C529" s="25"/>
    </row>
    <row r="530" spans="1:3" ht="14.25">
      <c r="A530" s="7" t="s">
        <v>356</v>
      </c>
      <c r="B530" s="7">
        <f>SUM(B531:B538)</f>
        <v>88</v>
      </c>
      <c r="C530" s="25">
        <v>0</v>
      </c>
    </row>
    <row r="531" spans="1:3" ht="14.25">
      <c r="A531" s="7" t="s">
        <v>8</v>
      </c>
      <c r="B531" s="7"/>
      <c r="C531" s="25"/>
    </row>
    <row r="532" spans="1:3" ht="14.25">
      <c r="A532" s="7" t="s">
        <v>10</v>
      </c>
      <c r="B532" s="7"/>
      <c r="C532" s="25"/>
    </row>
    <row r="533" spans="1:3" ht="14.25">
      <c r="A533" s="7" t="s">
        <v>12</v>
      </c>
      <c r="B533" s="7"/>
      <c r="C533" s="25"/>
    </row>
    <row r="534" spans="1:3" ht="14.25">
      <c r="A534" s="7" t="s">
        <v>358</v>
      </c>
      <c r="B534" s="7">
        <v>40</v>
      </c>
      <c r="C534" s="25">
        <v>0</v>
      </c>
    </row>
    <row r="535" spans="1:3" ht="14.25">
      <c r="A535" s="7" t="s">
        <v>360</v>
      </c>
      <c r="B535" s="7">
        <v>48</v>
      </c>
      <c r="C535" s="25">
        <v>0</v>
      </c>
    </row>
    <row r="536" spans="1:3" ht="14.25">
      <c r="A536" s="7" t="s">
        <v>362</v>
      </c>
      <c r="B536" s="7"/>
      <c r="C536" s="25"/>
    </row>
    <row r="537" spans="1:3" ht="14.25">
      <c r="A537" s="7" t="s">
        <v>364</v>
      </c>
      <c r="B537" s="7"/>
      <c r="C537" s="25"/>
    </row>
    <row r="538" spans="1:3" ht="14.25">
      <c r="A538" s="7" t="s">
        <v>366</v>
      </c>
      <c r="B538" s="7"/>
      <c r="C538" s="25"/>
    </row>
    <row r="539" spans="1:3" ht="14.25">
      <c r="A539" s="7" t="s">
        <v>367</v>
      </c>
      <c r="B539" s="7">
        <f>SUM(B540:B542)</f>
        <v>0</v>
      </c>
      <c r="C539" s="25"/>
    </row>
    <row r="540" spans="1:3" ht="14.25">
      <c r="A540" s="7" t="s">
        <v>368</v>
      </c>
      <c r="B540" s="7"/>
      <c r="C540" s="25"/>
    </row>
    <row r="541" spans="1:3" ht="14.25">
      <c r="A541" s="7" t="s">
        <v>1164</v>
      </c>
      <c r="B541" s="7"/>
      <c r="C541" s="25"/>
    </row>
    <row r="542" spans="1:3" ht="14.25">
      <c r="A542" s="7" t="s">
        <v>371</v>
      </c>
      <c r="B542" s="7"/>
      <c r="C542" s="25"/>
    </row>
    <row r="543" spans="1:3" ht="14.25">
      <c r="A543" s="7" t="s">
        <v>373</v>
      </c>
      <c r="B543" s="9">
        <f>B544+B558+B569+B577+B583+B587+B601+B609+B615+B622+B630+B635+B640+B643+B646+B649+B652+B655</f>
        <v>63164.8</v>
      </c>
      <c r="C543" s="25">
        <v>9.08161503125755</v>
      </c>
    </row>
    <row r="544" spans="1:3" ht="14.25">
      <c r="A544" s="7" t="s">
        <v>374</v>
      </c>
      <c r="B544" s="9">
        <f>SUM(B545:B557)</f>
        <v>4224.6</v>
      </c>
      <c r="C544" s="25">
        <v>14.986390854654342</v>
      </c>
    </row>
    <row r="545" spans="1:3" ht="14.25">
      <c r="A545" s="7" t="s">
        <v>8</v>
      </c>
      <c r="B545" s="9">
        <v>883</v>
      </c>
      <c r="C545" s="25">
        <v>8.078335373317014</v>
      </c>
    </row>
    <row r="546" spans="1:3" ht="14.25">
      <c r="A546" s="7" t="s">
        <v>10</v>
      </c>
      <c r="B546" s="9">
        <v>33</v>
      </c>
      <c r="C546" s="25">
        <v>0</v>
      </c>
    </row>
    <row r="547" spans="1:3" ht="14.25">
      <c r="A547" s="7" t="s">
        <v>12</v>
      </c>
      <c r="B547" s="9"/>
      <c r="C547" s="25"/>
    </row>
    <row r="548" spans="1:3" ht="14.25">
      <c r="A548" s="7" t="s">
        <v>379</v>
      </c>
      <c r="B548" s="9">
        <v>457</v>
      </c>
      <c r="C548" s="25">
        <v>7.276995305164324</v>
      </c>
    </row>
    <row r="549" spans="1:3" ht="14.25">
      <c r="A549" s="7" t="s">
        <v>381</v>
      </c>
      <c r="B549" s="9">
        <v>11</v>
      </c>
      <c r="C549" s="25">
        <v>0</v>
      </c>
    </row>
    <row r="550" spans="1:3" ht="14.25">
      <c r="A550" s="7" t="s">
        <v>383</v>
      </c>
      <c r="B550" s="9">
        <v>12</v>
      </c>
      <c r="C550" s="25"/>
    </row>
    <row r="551" spans="1:3" ht="14.25">
      <c r="A551" s="7" t="s">
        <v>385</v>
      </c>
      <c r="B551" s="9">
        <v>65</v>
      </c>
      <c r="C551" s="25">
        <v>8.333333333333325</v>
      </c>
    </row>
    <row r="552" spans="1:3" ht="14.25">
      <c r="A552" s="7" t="s">
        <v>48</v>
      </c>
      <c r="B552" s="9">
        <v>84</v>
      </c>
      <c r="C552" s="25">
        <v>140</v>
      </c>
    </row>
    <row r="553" spans="1:3" ht="14.25">
      <c r="A553" s="7" t="s">
        <v>388</v>
      </c>
      <c r="B553" s="9">
        <v>1912</v>
      </c>
      <c r="C553" s="25">
        <v>8.390022675736963</v>
      </c>
    </row>
    <row r="554" spans="1:3" ht="14.25">
      <c r="A554" s="7" t="s">
        <v>390</v>
      </c>
      <c r="B554" s="9">
        <v>120.6</v>
      </c>
      <c r="C554" s="25">
        <v>503</v>
      </c>
    </row>
    <row r="555" spans="1:3" ht="14.25">
      <c r="A555" s="7" t="s">
        <v>392</v>
      </c>
      <c r="B555" s="29">
        <v>70</v>
      </c>
      <c r="C555" s="25">
        <v>40</v>
      </c>
    </row>
    <row r="556" spans="1:3" ht="14.25">
      <c r="A556" s="7" t="s">
        <v>394</v>
      </c>
      <c r="B556" s="29"/>
      <c r="C556" s="25"/>
    </row>
    <row r="557" spans="1:3" ht="14.25">
      <c r="A557" s="7" t="s">
        <v>396</v>
      </c>
      <c r="B557" s="29">
        <v>577</v>
      </c>
      <c r="C557" s="25">
        <v>30.8390022675737</v>
      </c>
    </row>
    <row r="558" spans="1:3" ht="14.25">
      <c r="A558" s="7" t="s">
        <v>398</v>
      </c>
      <c r="B558" s="7">
        <f>SUM(B559:B568)</f>
        <v>1495</v>
      </c>
      <c r="C558" s="25">
        <v>23.860811930405966</v>
      </c>
    </row>
    <row r="559" spans="1:3" ht="14.25">
      <c r="A559" s="7" t="s">
        <v>8</v>
      </c>
      <c r="B559" s="11">
        <v>310</v>
      </c>
      <c r="C559" s="25">
        <v>0</v>
      </c>
    </row>
    <row r="560" spans="1:3" ht="14.25">
      <c r="A560" s="7" t="s">
        <v>10</v>
      </c>
      <c r="B560" s="11">
        <v>115</v>
      </c>
      <c r="C560" s="25"/>
    </row>
    <row r="561" spans="1:3" ht="14.25">
      <c r="A561" s="7" t="s">
        <v>12</v>
      </c>
      <c r="B561" s="11"/>
      <c r="C561" s="25"/>
    </row>
    <row r="562" spans="1:3" ht="14.25">
      <c r="A562" s="7" t="s">
        <v>403</v>
      </c>
      <c r="B562" s="11">
        <v>175</v>
      </c>
      <c r="C562" s="25">
        <v>0</v>
      </c>
    </row>
    <row r="563" spans="1:3" ht="14.25">
      <c r="A563" s="7" t="s">
        <v>405</v>
      </c>
      <c r="B563" s="11">
        <v>20</v>
      </c>
      <c r="C563" s="25"/>
    </row>
    <row r="564" spans="1:3" ht="14.25">
      <c r="A564" s="7" t="s">
        <v>407</v>
      </c>
      <c r="B564" s="11">
        <v>31</v>
      </c>
      <c r="C564" s="25">
        <v>6.896551724137923</v>
      </c>
    </row>
    <row r="565" spans="1:3" ht="14.25">
      <c r="A565" s="7" t="s">
        <v>409</v>
      </c>
      <c r="B565" s="11">
        <v>247</v>
      </c>
      <c r="C565" s="25">
        <v>0.8163265306122547</v>
      </c>
    </row>
    <row r="566" spans="1:3" ht="14.25">
      <c r="A566" s="7" t="s">
        <v>411</v>
      </c>
      <c r="B566" s="11"/>
      <c r="C566" s="25"/>
    </row>
    <row r="567" spans="1:3" ht="14.25">
      <c r="A567" s="7" t="s">
        <v>413</v>
      </c>
      <c r="B567" s="11">
        <v>216</v>
      </c>
      <c r="C567" s="25">
        <v>23.42857142857142</v>
      </c>
    </row>
    <row r="568" spans="1:3" ht="14.25">
      <c r="A568" s="7" t="s">
        <v>415</v>
      </c>
      <c r="B568" s="11">
        <v>381</v>
      </c>
      <c r="C568" s="25">
        <v>249.54128440366975</v>
      </c>
    </row>
    <row r="569" spans="1:3" ht="14.25">
      <c r="A569" s="7" t="s">
        <v>417</v>
      </c>
      <c r="B569" s="7">
        <f>SUM(B570:B576)</f>
        <v>5302</v>
      </c>
      <c r="C569" s="25">
        <v>0.20790020790020236</v>
      </c>
    </row>
    <row r="570" spans="1:3" ht="14.25">
      <c r="A570" s="7" t="s">
        <v>419</v>
      </c>
      <c r="B570" s="11">
        <v>3824</v>
      </c>
      <c r="C570" s="25">
        <v>0</v>
      </c>
    </row>
    <row r="571" spans="1:3" ht="14.25">
      <c r="A571" s="7" t="s">
        <v>375</v>
      </c>
      <c r="B571" s="11">
        <v>1253</v>
      </c>
      <c r="C571" s="25"/>
    </row>
    <row r="572" spans="1:3" ht="14.25">
      <c r="A572" s="7" t="s">
        <v>376</v>
      </c>
      <c r="B572" s="11">
        <v>225</v>
      </c>
      <c r="C572" s="25">
        <v>38.036809815950924</v>
      </c>
    </row>
    <row r="573" spans="1:3" ht="14.25">
      <c r="A573" s="7" t="s">
        <v>377</v>
      </c>
      <c r="B573" s="7"/>
      <c r="C573" s="25"/>
    </row>
    <row r="574" spans="1:3" ht="14.25">
      <c r="A574" s="7" t="s">
        <v>378</v>
      </c>
      <c r="B574" s="7"/>
      <c r="C574" s="25"/>
    </row>
    <row r="575" spans="1:3" ht="14.25">
      <c r="A575" s="7" t="s">
        <v>1165</v>
      </c>
      <c r="B575" s="7"/>
      <c r="C575" s="25"/>
    </row>
    <row r="576" spans="1:3" ht="14.25">
      <c r="A576" s="7" t="s">
        <v>382</v>
      </c>
      <c r="B576" s="7"/>
      <c r="C576" s="25"/>
    </row>
    <row r="577" spans="1:3" ht="14.25">
      <c r="A577" s="7" t="s">
        <v>384</v>
      </c>
      <c r="B577" s="7">
        <f>SUM(B578:B582)</f>
        <v>30513</v>
      </c>
      <c r="C577" s="25">
        <v>19.303253049734124</v>
      </c>
    </row>
    <row r="578" spans="1:3" ht="14.25">
      <c r="A578" s="7" t="s">
        <v>386</v>
      </c>
      <c r="B578" s="11">
        <v>15847</v>
      </c>
      <c r="C578" s="25">
        <v>22.12546239210851</v>
      </c>
    </row>
    <row r="579" spans="1:3" ht="14.25">
      <c r="A579" s="7" t="s">
        <v>387</v>
      </c>
      <c r="B579" s="11">
        <v>14369</v>
      </c>
      <c r="C579" s="25">
        <v>17.06860029330293</v>
      </c>
    </row>
    <row r="580" spans="1:3" ht="14.25">
      <c r="A580" s="7" t="s">
        <v>389</v>
      </c>
      <c r="B580" s="11">
        <v>297</v>
      </c>
      <c r="C580" s="25"/>
    </row>
    <row r="581" spans="1:3" ht="14.25">
      <c r="A581" s="7" t="s">
        <v>391</v>
      </c>
      <c r="B581" s="7"/>
      <c r="C581" s="25"/>
    </row>
    <row r="582" spans="1:3" ht="14.25">
      <c r="A582" s="7" t="s">
        <v>393</v>
      </c>
      <c r="B582" s="7"/>
      <c r="C582" s="25"/>
    </row>
    <row r="583" spans="1:3" ht="14.25">
      <c r="A583" s="7" t="s">
        <v>395</v>
      </c>
      <c r="B583" s="7">
        <f>SUM(B584:B586)</f>
        <v>1265</v>
      </c>
      <c r="C583" s="25"/>
    </row>
    <row r="584" spans="1:3" ht="14.25">
      <c r="A584" s="7" t="s">
        <v>397</v>
      </c>
      <c r="B584" s="7">
        <v>1265</v>
      </c>
      <c r="C584" s="25"/>
    </row>
    <row r="585" spans="1:3" ht="14.25">
      <c r="A585" s="7" t="s">
        <v>399</v>
      </c>
      <c r="B585" s="7"/>
      <c r="C585" s="25"/>
    </row>
    <row r="586" spans="1:3" ht="14.25">
      <c r="A586" s="7" t="s">
        <v>400</v>
      </c>
      <c r="B586" s="7"/>
      <c r="C586" s="25"/>
    </row>
    <row r="587" spans="1:3" ht="14.25">
      <c r="A587" s="7" t="s">
        <v>401</v>
      </c>
      <c r="B587" s="7">
        <f>SUM(B588:B600)</f>
        <v>8592.2</v>
      </c>
      <c r="C587" s="25"/>
    </row>
    <row r="588" spans="1:3" ht="14.25">
      <c r="A588" s="7" t="s">
        <v>402</v>
      </c>
      <c r="B588" s="7"/>
      <c r="C588" s="25"/>
    </row>
    <row r="589" spans="1:3" ht="14.25">
      <c r="A589" s="7" t="s">
        <v>404</v>
      </c>
      <c r="B589" s="7">
        <v>79.2</v>
      </c>
      <c r="C589" s="25"/>
    </row>
    <row r="590" spans="1:3" ht="14.25">
      <c r="A590" s="7" t="s">
        <v>406</v>
      </c>
      <c r="B590" s="7"/>
      <c r="C590" s="25"/>
    </row>
    <row r="591" spans="1:3" ht="14.25">
      <c r="A591" s="7" t="s">
        <v>408</v>
      </c>
      <c r="B591" s="7"/>
      <c r="C591" s="25"/>
    </row>
    <row r="592" spans="1:3" ht="14.25">
      <c r="A592" s="7" t="s">
        <v>410</v>
      </c>
      <c r="B592" s="7"/>
      <c r="C592" s="25"/>
    </row>
    <row r="593" spans="1:3" ht="14.25">
      <c r="A593" s="7" t="s">
        <v>412</v>
      </c>
      <c r="B593" s="7">
        <v>1872</v>
      </c>
      <c r="C593" s="25"/>
    </row>
    <row r="594" spans="1:3" ht="14.25">
      <c r="A594" s="7" t="s">
        <v>414</v>
      </c>
      <c r="B594" s="7"/>
      <c r="C594" s="25"/>
    </row>
    <row r="595" spans="1:3" ht="14.25">
      <c r="A595" s="7" t="s">
        <v>416</v>
      </c>
      <c r="B595" s="7"/>
      <c r="C595" s="25"/>
    </row>
    <row r="596" spans="1:3" ht="14.25">
      <c r="A596" s="7" t="s">
        <v>418</v>
      </c>
      <c r="B596" s="7"/>
      <c r="C596" s="25"/>
    </row>
    <row r="597" spans="1:3" ht="14.25">
      <c r="A597" s="7" t="s">
        <v>420</v>
      </c>
      <c r="B597" s="7"/>
      <c r="C597" s="25"/>
    </row>
    <row r="598" spans="1:3" ht="14.25">
      <c r="A598" s="7" t="s">
        <v>421</v>
      </c>
      <c r="B598" s="7"/>
      <c r="C598" s="25"/>
    </row>
    <row r="599" spans="1:3" ht="14.25">
      <c r="A599" s="7" t="s">
        <v>1166</v>
      </c>
      <c r="B599" s="7"/>
      <c r="C599" s="25"/>
    </row>
    <row r="600" spans="1:3" ht="14.25">
      <c r="A600" s="7" t="s">
        <v>424</v>
      </c>
      <c r="B600" s="7">
        <v>6641</v>
      </c>
      <c r="C600" s="25"/>
    </row>
    <row r="601" spans="1:3" ht="14.25">
      <c r="A601" s="7" t="s">
        <v>426</v>
      </c>
      <c r="B601" s="7">
        <f>SUM(B602:B608)</f>
        <v>1022</v>
      </c>
      <c r="C601" s="25">
        <v>26.48514851485149</v>
      </c>
    </row>
    <row r="602" spans="1:3" ht="14.25">
      <c r="A602" s="7" t="s">
        <v>428</v>
      </c>
      <c r="B602" s="7">
        <v>1000</v>
      </c>
      <c r="C602" s="25">
        <v>25</v>
      </c>
    </row>
    <row r="603" spans="1:3" ht="14.25">
      <c r="A603" s="7" t="s">
        <v>430</v>
      </c>
      <c r="B603" s="7"/>
      <c r="C603" s="25"/>
    </row>
    <row r="604" spans="1:3" ht="14.25">
      <c r="A604" s="7" t="s">
        <v>432</v>
      </c>
      <c r="B604" s="7"/>
      <c r="C604" s="25"/>
    </row>
    <row r="605" spans="1:3" ht="14.25">
      <c r="A605" s="7" t="s">
        <v>434</v>
      </c>
      <c r="B605" s="7">
        <v>22</v>
      </c>
      <c r="C605" s="25">
        <v>175</v>
      </c>
    </row>
    <row r="606" spans="1:3" ht="14.25">
      <c r="A606" s="7" t="s">
        <v>436</v>
      </c>
      <c r="B606" s="7"/>
      <c r="C606" s="25"/>
    </row>
    <row r="607" spans="1:3" ht="14.25">
      <c r="A607" s="7" t="s">
        <v>438</v>
      </c>
      <c r="B607" s="7"/>
      <c r="C607" s="25"/>
    </row>
    <row r="608" spans="1:3" ht="14.25">
      <c r="A608" s="7" t="s">
        <v>440</v>
      </c>
      <c r="B608" s="7"/>
      <c r="C608" s="25"/>
    </row>
    <row r="609" spans="1:3" ht="14.25">
      <c r="A609" s="7" t="s">
        <v>442</v>
      </c>
      <c r="B609" s="7">
        <f>SUM(B610:B614)</f>
        <v>2035</v>
      </c>
      <c r="C609" s="25"/>
    </row>
    <row r="610" spans="1:3" ht="14.25">
      <c r="A610" s="7" t="s">
        <v>443</v>
      </c>
      <c r="B610" s="11">
        <v>263</v>
      </c>
      <c r="C610" s="25">
        <v>107.08661417322833</v>
      </c>
    </row>
    <row r="611" spans="1:3" ht="14.25">
      <c r="A611" s="7" t="s">
        <v>444</v>
      </c>
      <c r="B611" s="11">
        <v>1494</v>
      </c>
      <c r="C611" s="25"/>
    </row>
    <row r="612" spans="1:3" ht="14.25">
      <c r="A612" s="7" t="s">
        <v>445</v>
      </c>
      <c r="B612" s="11">
        <v>188</v>
      </c>
      <c r="C612" s="25"/>
    </row>
    <row r="613" spans="1:3" ht="14.25">
      <c r="A613" s="7" t="s">
        <v>1167</v>
      </c>
      <c r="B613" s="11"/>
      <c r="C613" s="25"/>
    </row>
    <row r="614" spans="1:3" ht="14.25">
      <c r="A614" s="7" t="s">
        <v>449</v>
      </c>
      <c r="B614" s="11">
        <v>90</v>
      </c>
      <c r="C614" s="25"/>
    </row>
    <row r="615" spans="1:3" ht="14.25">
      <c r="A615" s="7" t="s">
        <v>451</v>
      </c>
      <c r="B615" s="7">
        <f>SUM(B616:B621)</f>
        <v>1253</v>
      </c>
      <c r="C615" s="25">
        <v>21.53249272550921</v>
      </c>
    </row>
    <row r="616" spans="1:3" ht="14.25">
      <c r="A616" s="7" t="s">
        <v>453</v>
      </c>
      <c r="B616" s="11">
        <v>389</v>
      </c>
      <c r="C616" s="25">
        <v>114.91712707182322</v>
      </c>
    </row>
    <row r="617" spans="1:3" ht="14.25">
      <c r="A617" s="7" t="s">
        <v>455</v>
      </c>
      <c r="B617" s="11">
        <v>10</v>
      </c>
      <c r="C617" s="25">
        <v>0</v>
      </c>
    </row>
    <row r="618" spans="1:3" ht="14.25">
      <c r="A618" s="7" t="s">
        <v>457</v>
      </c>
      <c r="B618" s="11"/>
      <c r="C618" s="25"/>
    </row>
    <row r="619" spans="1:3" ht="14.25">
      <c r="A619" s="7" t="s">
        <v>459</v>
      </c>
      <c r="B619" s="11">
        <v>798</v>
      </c>
      <c r="C619" s="25">
        <v>1.6560509554140124</v>
      </c>
    </row>
    <row r="620" spans="1:3" ht="14.25">
      <c r="A620" s="7" t="s">
        <v>461</v>
      </c>
      <c r="B620" s="11">
        <v>56</v>
      </c>
      <c r="C620" s="25">
        <v>1.8181818181818077</v>
      </c>
    </row>
    <row r="621" spans="1:3" ht="14.25">
      <c r="A621" s="7" t="s">
        <v>463</v>
      </c>
      <c r="B621" s="11"/>
      <c r="C621" s="25"/>
    </row>
    <row r="622" spans="1:3" ht="14.25">
      <c r="A622" s="7" t="s">
        <v>465</v>
      </c>
      <c r="B622" s="7">
        <f>SUM(B623:B629)</f>
        <v>2802</v>
      </c>
      <c r="C622" s="25">
        <v>795.2076677316294</v>
      </c>
    </row>
    <row r="623" spans="1:3" ht="14.25">
      <c r="A623" s="7" t="s">
        <v>8</v>
      </c>
      <c r="B623" s="11">
        <v>131</v>
      </c>
      <c r="C623" s="25">
        <v>0</v>
      </c>
    </row>
    <row r="624" spans="1:3" ht="14.25">
      <c r="A624" s="7" t="s">
        <v>10</v>
      </c>
      <c r="B624" s="11"/>
      <c r="C624" s="25"/>
    </row>
    <row r="625" spans="1:3" ht="14.25">
      <c r="A625" s="7" t="s">
        <v>12</v>
      </c>
      <c r="B625" s="7"/>
      <c r="C625" s="25"/>
    </row>
    <row r="626" spans="1:3" ht="14.25">
      <c r="A626" s="7" t="s">
        <v>423</v>
      </c>
      <c r="B626" s="11">
        <v>631</v>
      </c>
      <c r="C626" s="25">
        <v>273.37278106508876</v>
      </c>
    </row>
    <row r="627" spans="1:3" ht="14.25">
      <c r="A627" s="7" t="s">
        <v>425</v>
      </c>
      <c r="B627" s="11">
        <v>495</v>
      </c>
      <c r="C627" s="25">
        <v>6087.5</v>
      </c>
    </row>
    <row r="628" spans="1:3" ht="14.25">
      <c r="A628" s="7" t="s">
        <v>427</v>
      </c>
      <c r="B628" s="11"/>
      <c r="C628" s="25"/>
    </row>
    <row r="629" spans="1:3" ht="14.25">
      <c r="A629" s="7" t="s">
        <v>429</v>
      </c>
      <c r="B629" s="11">
        <v>1545</v>
      </c>
      <c r="C629" s="25">
        <v>30800</v>
      </c>
    </row>
    <row r="630" spans="1:3" ht="14.25">
      <c r="A630" s="7" t="s">
        <v>431</v>
      </c>
      <c r="B630" s="7">
        <f>SUM(B631:B634)</f>
        <v>50</v>
      </c>
      <c r="C630" s="25">
        <v>0</v>
      </c>
    </row>
    <row r="631" spans="1:3" ht="14.25">
      <c r="A631" s="7" t="s">
        <v>433</v>
      </c>
      <c r="B631" s="7"/>
      <c r="C631" s="25"/>
    </row>
    <row r="632" spans="1:3" ht="14.25">
      <c r="A632" s="7" t="s">
        <v>435</v>
      </c>
      <c r="B632" s="7">
        <v>50</v>
      </c>
      <c r="C632" s="25"/>
    </row>
    <row r="633" spans="1:3" ht="14.25">
      <c r="A633" s="7" t="s">
        <v>437</v>
      </c>
      <c r="B633" s="7"/>
      <c r="C633" s="25"/>
    </row>
    <row r="634" spans="1:3" ht="14.25">
      <c r="A634" s="7" t="s">
        <v>439</v>
      </c>
      <c r="B634" s="7"/>
      <c r="C634" s="25"/>
    </row>
    <row r="635" spans="1:3" ht="14.25">
      <c r="A635" s="7" t="s">
        <v>441</v>
      </c>
      <c r="B635" s="7">
        <f>SUM(B636:B639)</f>
        <v>31</v>
      </c>
      <c r="C635" s="25">
        <v>10.71428571428572</v>
      </c>
    </row>
    <row r="636" spans="1:3" ht="14.25">
      <c r="A636" s="7" t="s">
        <v>8</v>
      </c>
      <c r="B636" s="7">
        <v>31</v>
      </c>
      <c r="C636" s="25">
        <v>10.71428571428572</v>
      </c>
    </row>
    <row r="637" spans="1:3" ht="14.25">
      <c r="A637" s="7" t="s">
        <v>10</v>
      </c>
      <c r="B637" s="7"/>
      <c r="C637" s="25"/>
    </row>
    <row r="638" spans="1:3" ht="14.25">
      <c r="A638" s="7" t="s">
        <v>12</v>
      </c>
      <c r="B638" s="7"/>
      <c r="C638" s="25"/>
    </row>
    <row r="639" spans="1:3" ht="14.25">
      <c r="A639" s="7" t="s">
        <v>446</v>
      </c>
      <c r="B639" s="7"/>
      <c r="C639" s="25"/>
    </row>
    <row r="640" spans="1:3" ht="14.25">
      <c r="A640" s="7" t="s">
        <v>1168</v>
      </c>
      <c r="B640" s="7">
        <f>SUM(B641:B642)</f>
        <v>700</v>
      </c>
      <c r="C640" s="25"/>
    </row>
    <row r="641" spans="1:3" ht="14.25">
      <c r="A641" s="7" t="s">
        <v>1169</v>
      </c>
      <c r="B641" s="11">
        <v>700</v>
      </c>
      <c r="C641" s="25"/>
    </row>
    <row r="642" spans="1:3" ht="14.25">
      <c r="A642" s="7" t="s">
        <v>452</v>
      </c>
      <c r="B642" s="7"/>
      <c r="C642" s="25"/>
    </row>
    <row r="643" spans="1:3" ht="14.25">
      <c r="A643" s="7" t="s">
        <v>1170</v>
      </c>
      <c r="B643" s="7">
        <f>SUM(B644:B645)</f>
        <v>347</v>
      </c>
      <c r="C643" s="25"/>
    </row>
    <row r="644" spans="1:3" ht="14.25">
      <c r="A644" s="7" t="s">
        <v>1171</v>
      </c>
      <c r="B644" s="7"/>
      <c r="C644" s="25"/>
    </row>
    <row r="645" spans="1:3" ht="14.25">
      <c r="A645" s="7" t="s">
        <v>1172</v>
      </c>
      <c r="B645" s="11">
        <v>347</v>
      </c>
      <c r="C645" s="25"/>
    </row>
    <row r="646" spans="1:3" ht="14.25">
      <c r="A646" s="7" t="s">
        <v>1173</v>
      </c>
      <c r="B646" s="7">
        <f>SUM(B647:B648)</f>
        <v>0</v>
      </c>
      <c r="C646" s="25"/>
    </row>
    <row r="647" spans="1:3" ht="14.25">
      <c r="A647" s="7" t="s">
        <v>1174</v>
      </c>
      <c r="B647" s="7"/>
      <c r="C647" s="25"/>
    </row>
    <row r="648" spans="1:3" ht="14.25">
      <c r="A648" s="7" t="s">
        <v>1175</v>
      </c>
      <c r="B648" s="7"/>
      <c r="C648" s="25"/>
    </row>
    <row r="649" spans="1:3" ht="14.25">
      <c r="A649" s="7" t="s">
        <v>466</v>
      </c>
      <c r="B649" s="7">
        <f>SUM(B650:B651)</f>
        <v>50</v>
      </c>
      <c r="C649" s="25"/>
    </row>
    <row r="650" spans="1:3" ht="14.25">
      <c r="A650" s="7" t="s">
        <v>467</v>
      </c>
      <c r="B650" s="7">
        <v>50</v>
      </c>
      <c r="C650" s="25"/>
    </row>
    <row r="651" spans="1:3" ht="14.25">
      <c r="A651" s="7" t="s">
        <v>468</v>
      </c>
      <c r="B651" s="7"/>
      <c r="C651" s="25"/>
    </row>
    <row r="652" spans="1:3" ht="14.25">
      <c r="A652" s="7" t="s">
        <v>1176</v>
      </c>
      <c r="B652" s="7">
        <f>SUM(B653:B654)</f>
        <v>0</v>
      </c>
      <c r="C652" s="25"/>
    </row>
    <row r="653" spans="1:3" ht="14.25">
      <c r="A653" s="7" t="s">
        <v>1177</v>
      </c>
      <c r="B653" s="7"/>
      <c r="C653" s="25"/>
    </row>
    <row r="654" spans="1:3" ht="14.25">
      <c r="A654" s="7" t="s">
        <v>1178</v>
      </c>
      <c r="B654" s="7"/>
      <c r="C654" s="25"/>
    </row>
    <row r="655" spans="1:3" ht="14.25">
      <c r="A655" s="7" t="s">
        <v>475</v>
      </c>
      <c r="B655" s="7">
        <f>SUM(B656)</f>
        <v>3483</v>
      </c>
      <c r="C655" s="25">
        <v>1.9613583138173407</v>
      </c>
    </row>
    <row r="656" spans="1:3" ht="14.25">
      <c r="A656" s="7" t="s">
        <v>1179</v>
      </c>
      <c r="B656" s="7">
        <v>3483</v>
      </c>
      <c r="C656" s="25">
        <v>1.9613583138173407</v>
      </c>
    </row>
    <row r="657" spans="1:3" ht="14.25">
      <c r="A657" s="7" t="s">
        <v>1180</v>
      </c>
      <c r="B657" s="7">
        <f>B658+B663+B676+B680+B692+B702+B705+B709+B719</f>
        <v>21779</v>
      </c>
      <c r="C657" s="25">
        <v>5.1769932872941515</v>
      </c>
    </row>
    <row r="658" spans="1:3" ht="14.25">
      <c r="A658" s="7" t="s">
        <v>1181</v>
      </c>
      <c r="B658" s="7">
        <f>SUM(B659:B662)</f>
        <v>463</v>
      </c>
      <c r="C658" s="25">
        <v>19.329896907216494</v>
      </c>
    </row>
    <row r="659" spans="1:3" ht="14.25">
      <c r="A659" s="7" t="s">
        <v>8</v>
      </c>
      <c r="B659" s="7">
        <v>261</v>
      </c>
      <c r="C659" s="25">
        <v>8.298755186721984</v>
      </c>
    </row>
    <row r="660" spans="1:3" ht="14.25">
      <c r="A660" s="7" t="s">
        <v>10</v>
      </c>
      <c r="B660" s="7">
        <v>179</v>
      </c>
      <c r="C660" s="25">
        <v>21.7687074829932</v>
      </c>
    </row>
    <row r="661" spans="1:3" ht="14.25">
      <c r="A661" s="7" t="s">
        <v>12</v>
      </c>
      <c r="B661" s="7"/>
      <c r="C661" s="25"/>
    </row>
    <row r="662" spans="1:3" ht="14.25">
      <c r="A662" s="7" t="s">
        <v>1182</v>
      </c>
      <c r="B662" s="7">
        <v>23</v>
      </c>
      <c r="C662" s="25"/>
    </row>
    <row r="663" spans="1:3" ht="14.25">
      <c r="A663" s="7" t="s">
        <v>488</v>
      </c>
      <c r="B663" s="7">
        <f>SUM(B664:B675)</f>
        <v>2922</v>
      </c>
      <c r="C663" s="25">
        <v>1.882845188284521</v>
      </c>
    </row>
    <row r="664" spans="1:3" ht="14.25">
      <c r="A664" s="7" t="s">
        <v>490</v>
      </c>
      <c r="B664" s="11">
        <v>2290</v>
      </c>
      <c r="C664" s="25">
        <v>9.047619047619037</v>
      </c>
    </row>
    <row r="665" spans="1:3" ht="14.25">
      <c r="A665" s="7" t="s">
        <v>492</v>
      </c>
      <c r="B665" s="11">
        <v>311</v>
      </c>
      <c r="C665" s="25"/>
    </row>
    <row r="666" spans="1:3" ht="14.25">
      <c r="A666" s="7" t="s">
        <v>494</v>
      </c>
      <c r="B666" s="11"/>
      <c r="C666" s="25"/>
    </row>
    <row r="667" spans="1:3" ht="14.25">
      <c r="A667" s="7" t="s">
        <v>496</v>
      </c>
      <c r="B667" s="11"/>
      <c r="C667" s="25"/>
    </row>
    <row r="668" spans="1:3" ht="14.25">
      <c r="A668" s="7" t="s">
        <v>498</v>
      </c>
      <c r="B668" s="11"/>
      <c r="C668" s="25"/>
    </row>
    <row r="669" spans="1:3" ht="14.25">
      <c r="A669" s="7" t="s">
        <v>500</v>
      </c>
      <c r="B669" s="11"/>
      <c r="C669" s="25"/>
    </row>
    <row r="670" spans="1:3" ht="14.25">
      <c r="A670" s="7" t="s">
        <v>502</v>
      </c>
      <c r="B670" s="11"/>
      <c r="C670" s="25"/>
    </row>
    <row r="671" spans="1:3" ht="14.25">
      <c r="A671" s="7" t="s">
        <v>504</v>
      </c>
      <c r="B671" s="11">
        <v>51</v>
      </c>
      <c r="C671" s="25"/>
    </row>
    <row r="672" spans="1:3" ht="14.25">
      <c r="A672" s="7" t="s">
        <v>506</v>
      </c>
      <c r="B672" s="11"/>
      <c r="C672" s="25"/>
    </row>
    <row r="673" spans="1:3" ht="14.25">
      <c r="A673" s="7" t="s">
        <v>508</v>
      </c>
      <c r="B673" s="11"/>
      <c r="C673" s="25"/>
    </row>
    <row r="674" spans="1:3" ht="14.25">
      <c r="A674" s="7" t="s">
        <v>510</v>
      </c>
      <c r="B674" s="11"/>
      <c r="C674" s="25"/>
    </row>
    <row r="675" spans="1:3" ht="14.25">
      <c r="A675" s="7" t="s">
        <v>512</v>
      </c>
      <c r="B675" s="11">
        <v>270</v>
      </c>
      <c r="C675" s="25"/>
    </row>
    <row r="676" spans="1:3" ht="14.25">
      <c r="A676" s="7" t="s">
        <v>514</v>
      </c>
      <c r="B676" s="7">
        <f>SUM(B677:B679)</f>
        <v>0</v>
      </c>
      <c r="C676" s="25"/>
    </row>
    <row r="677" spans="1:3" ht="14.25">
      <c r="A677" s="7" t="s">
        <v>516</v>
      </c>
      <c r="B677" s="7"/>
      <c r="C677" s="25"/>
    </row>
    <row r="678" spans="1:3" ht="14.25">
      <c r="A678" s="7" t="s">
        <v>518</v>
      </c>
      <c r="B678" s="7"/>
      <c r="C678" s="25"/>
    </row>
    <row r="679" spans="1:3" ht="14.25">
      <c r="A679" s="7" t="s">
        <v>470</v>
      </c>
      <c r="B679" s="7"/>
      <c r="C679" s="25"/>
    </row>
    <row r="680" spans="1:3" ht="14.25">
      <c r="A680" s="7" t="s">
        <v>472</v>
      </c>
      <c r="B680" s="7">
        <f>SUM(B681:B691)</f>
        <v>4774</v>
      </c>
      <c r="C680" s="25">
        <v>66.05217391304348</v>
      </c>
    </row>
    <row r="681" spans="1:3" ht="14.25">
      <c r="A681" s="7" t="s">
        <v>474</v>
      </c>
      <c r="B681" s="11">
        <v>1881</v>
      </c>
      <c r="C681" s="25">
        <v>7.670291929021178</v>
      </c>
    </row>
    <row r="682" spans="1:3" ht="14.25">
      <c r="A682" s="7" t="s">
        <v>476</v>
      </c>
      <c r="B682" s="11">
        <v>262</v>
      </c>
      <c r="C682" s="25"/>
    </row>
    <row r="683" spans="1:3" ht="14.25">
      <c r="A683" s="7" t="s">
        <v>478</v>
      </c>
      <c r="B683" s="11">
        <v>332</v>
      </c>
      <c r="C683" s="25">
        <v>6.7524115755627</v>
      </c>
    </row>
    <row r="684" spans="1:3" ht="14.25">
      <c r="A684" s="7" t="s">
        <v>480</v>
      </c>
      <c r="B684" s="11"/>
      <c r="C684" s="25"/>
    </row>
    <row r="685" spans="1:3" ht="14.25">
      <c r="A685" s="7" t="s">
        <v>482</v>
      </c>
      <c r="B685" s="11">
        <v>157</v>
      </c>
      <c r="C685" s="25"/>
    </row>
    <row r="686" spans="1:3" ht="14.25">
      <c r="A686" s="7" t="s">
        <v>483</v>
      </c>
      <c r="B686" s="11">
        <v>37</v>
      </c>
      <c r="C686" s="25"/>
    </row>
    <row r="687" spans="1:3" ht="14.25">
      <c r="A687" s="7" t="s">
        <v>484</v>
      </c>
      <c r="B687" s="11"/>
      <c r="C687" s="25"/>
    </row>
    <row r="688" spans="1:3" ht="14.25">
      <c r="A688" s="7" t="s">
        <v>485</v>
      </c>
      <c r="B688" s="11">
        <v>184</v>
      </c>
      <c r="C688" s="25">
        <v>0</v>
      </c>
    </row>
    <row r="689" spans="1:3" ht="14.25">
      <c r="A689" s="7" t="s">
        <v>487</v>
      </c>
      <c r="B689" s="11">
        <v>50</v>
      </c>
      <c r="C689" s="25">
        <v>0</v>
      </c>
    </row>
    <row r="690" spans="1:3" ht="14.25">
      <c r="A690" s="7" t="s">
        <v>489</v>
      </c>
      <c r="B690" s="7"/>
      <c r="C690" s="25"/>
    </row>
    <row r="691" spans="1:3" ht="14.25">
      <c r="A691" s="7" t="s">
        <v>491</v>
      </c>
      <c r="B691" s="7">
        <v>1871</v>
      </c>
      <c r="C691" s="25">
        <v>4463.414634146341</v>
      </c>
    </row>
    <row r="692" spans="1:3" ht="14.25">
      <c r="A692" s="7" t="s">
        <v>493</v>
      </c>
      <c r="B692" s="7">
        <f>SUM(B693:B701)</f>
        <v>11171</v>
      </c>
      <c r="C692" s="25">
        <v>12.826987173012828</v>
      </c>
    </row>
    <row r="693" spans="1:3" ht="14.25">
      <c r="A693" s="7" t="s">
        <v>495</v>
      </c>
      <c r="B693" s="7">
        <v>5709</v>
      </c>
      <c r="C693" s="25">
        <v>15.02473206924979</v>
      </c>
    </row>
    <row r="694" spans="1:3" ht="14.25">
      <c r="A694" s="7" t="s">
        <v>497</v>
      </c>
      <c r="B694" s="7">
        <v>3691</v>
      </c>
      <c r="C694" s="25">
        <v>11.586338972231092</v>
      </c>
    </row>
    <row r="695" spans="1:3" ht="14.25">
      <c r="A695" s="7" t="s">
        <v>499</v>
      </c>
      <c r="B695" s="7"/>
      <c r="C695" s="25"/>
    </row>
    <row r="696" spans="1:3" ht="14.25">
      <c r="A696" s="7" t="s">
        <v>501</v>
      </c>
      <c r="B696" s="7"/>
      <c r="C696" s="25"/>
    </row>
    <row r="697" spans="1:3" ht="14.25">
      <c r="A697" s="7" t="s">
        <v>503</v>
      </c>
      <c r="B697" s="7"/>
      <c r="C697" s="25"/>
    </row>
    <row r="698" spans="1:3" ht="14.25">
      <c r="A698" s="7" t="s">
        <v>505</v>
      </c>
      <c r="B698" s="7"/>
      <c r="C698" s="25"/>
    </row>
    <row r="699" spans="1:3" ht="14.25">
      <c r="A699" s="7" t="s">
        <v>1183</v>
      </c>
      <c r="B699" s="7">
        <v>228</v>
      </c>
      <c r="C699" s="25">
        <v>66.42335766423358</v>
      </c>
    </row>
    <row r="700" spans="1:3" ht="14.25">
      <c r="A700" s="7" t="s">
        <v>1184</v>
      </c>
      <c r="B700" s="7"/>
      <c r="C700" s="25"/>
    </row>
    <row r="701" spans="1:3" ht="14.25">
      <c r="A701" s="7" t="s">
        <v>511</v>
      </c>
      <c r="B701" s="7">
        <v>1543</v>
      </c>
      <c r="C701" s="25">
        <v>4.890387858347389</v>
      </c>
    </row>
    <row r="702" spans="1:3" ht="14.25">
      <c r="A702" s="7" t="s">
        <v>513</v>
      </c>
      <c r="B702" s="7">
        <f>SUM(B703:B704)</f>
        <v>0</v>
      </c>
      <c r="C702" s="25"/>
    </row>
    <row r="703" spans="1:3" ht="14.25">
      <c r="A703" s="7" t="s">
        <v>515</v>
      </c>
      <c r="B703" s="7"/>
      <c r="C703" s="25"/>
    </row>
    <row r="704" spans="1:3" ht="14.25">
      <c r="A704" s="7" t="s">
        <v>517</v>
      </c>
      <c r="B704" s="7"/>
      <c r="C704" s="25"/>
    </row>
    <row r="705" spans="1:3" ht="14.25">
      <c r="A705" s="7" t="s">
        <v>1185</v>
      </c>
      <c r="B705" s="7">
        <f>SUM(B706:B708)</f>
        <v>1514</v>
      </c>
      <c r="C705" s="25">
        <v>1.000667111407605</v>
      </c>
    </row>
    <row r="706" spans="1:3" ht="14.25">
      <c r="A706" s="7" t="s">
        <v>1186</v>
      </c>
      <c r="B706" s="7">
        <v>1466</v>
      </c>
      <c r="C706" s="25">
        <v>15.161036920659864</v>
      </c>
    </row>
    <row r="707" spans="1:3" ht="14.25">
      <c r="A707" s="7" t="s">
        <v>1187</v>
      </c>
      <c r="B707" s="7"/>
      <c r="C707" s="25"/>
    </row>
    <row r="708" spans="1:3" ht="14.25">
      <c r="A708" s="7" t="s">
        <v>1188</v>
      </c>
      <c r="B708" s="7">
        <v>48</v>
      </c>
      <c r="C708" s="25"/>
    </row>
    <row r="709" spans="1:3" ht="14.25">
      <c r="A709" s="7" t="s">
        <v>526</v>
      </c>
      <c r="B709" s="7">
        <f>SUM(B710:B718)</f>
        <v>804</v>
      </c>
      <c r="C709" s="25">
        <v>222.89156626506025</v>
      </c>
    </row>
    <row r="710" spans="1:3" ht="14.25">
      <c r="A710" s="7" t="s">
        <v>8</v>
      </c>
      <c r="B710" s="7">
        <v>355</v>
      </c>
      <c r="C710" s="25"/>
    </row>
    <row r="711" spans="1:3" ht="14.25">
      <c r="A711" s="7" t="s">
        <v>10</v>
      </c>
      <c r="B711" s="7">
        <v>50</v>
      </c>
      <c r="C711" s="25">
        <v>66.66666666666667</v>
      </c>
    </row>
    <row r="712" spans="1:3" ht="14.25">
      <c r="A712" s="7" t="s">
        <v>12</v>
      </c>
      <c r="B712" s="7"/>
      <c r="C712" s="25"/>
    </row>
    <row r="713" spans="1:3" ht="14.25">
      <c r="A713" s="7" t="s">
        <v>531</v>
      </c>
      <c r="B713" s="7"/>
      <c r="C713" s="25"/>
    </row>
    <row r="714" spans="1:3" ht="14.25">
      <c r="A714" s="7" t="s">
        <v>533</v>
      </c>
      <c r="B714" s="7">
        <v>20</v>
      </c>
      <c r="C714" s="25"/>
    </row>
    <row r="715" spans="1:3" ht="14.25">
      <c r="A715" s="7" t="s">
        <v>535</v>
      </c>
      <c r="B715" s="7"/>
      <c r="C715" s="25"/>
    </row>
    <row r="716" spans="1:3" ht="14.25">
      <c r="A716" s="7" t="s">
        <v>537</v>
      </c>
      <c r="B716" s="7">
        <v>130</v>
      </c>
      <c r="C716" s="25"/>
    </row>
    <row r="717" spans="1:3" ht="14.25">
      <c r="A717" s="7" t="s">
        <v>15</v>
      </c>
      <c r="B717" s="7">
        <v>229</v>
      </c>
      <c r="C717" s="25">
        <v>1105.2631578947369</v>
      </c>
    </row>
    <row r="718" spans="1:3" ht="14.25">
      <c r="A718" s="7" t="s">
        <v>540</v>
      </c>
      <c r="B718" s="7">
        <v>20</v>
      </c>
      <c r="C718" s="25" t="e">
        <v>#DIV/0!</v>
      </c>
    </row>
    <row r="719" spans="1:3" ht="14.25">
      <c r="A719" s="7" t="s">
        <v>1189</v>
      </c>
      <c r="B719" s="7">
        <f>SUM(B720)</f>
        <v>131</v>
      </c>
      <c r="C719" s="25"/>
    </row>
    <row r="720" spans="1:3" ht="14.25">
      <c r="A720" s="7" t="s">
        <v>1190</v>
      </c>
      <c r="B720" s="7">
        <v>131</v>
      </c>
      <c r="C720" s="25"/>
    </row>
    <row r="721" spans="1:3" ht="14.25">
      <c r="A721" s="7" t="s">
        <v>1191</v>
      </c>
      <c r="B721" s="7">
        <f>B722+B731+B735+B744+B750+B756+B762+B765+B768+B769+B770+B776+B777+B778+B794+B800</f>
        <v>9205</v>
      </c>
      <c r="C721" s="25">
        <v>7.5</v>
      </c>
    </row>
    <row r="722" spans="1:3" ht="14.25">
      <c r="A722" s="7" t="s">
        <v>548</v>
      </c>
      <c r="B722" s="7">
        <f>SUM(B723:B730)</f>
        <v>350</v>
      </c>
      <c r="C722" s="25">
        <v>30.597014925373145</v>
      </c>
    </row>
    <row r="723" spans="1:3" ht="14.25">
      <c r="A723" s="7" t="s">
        <v>8</v>
      </c>
      <c r="B723" s="7">
        <v>230</v>
      </c>
      <c r="C723" s="25">
        <v>10.576923076923084</v>
      </c>
    </row>
    <row r="724" spans="1:3" ht="14.25">
      <c r="A724" s="7" t="s">
        <v>10</v>
      </c>
      <c r="B724" s="7">
        <v>90</v>
      </c>
      <c r="C724" s="25">
        <v>50</v>
      </c>
    </row>
    <row r="725" spans="1:3" ht="14.25">
      <c r="A725" s="7" t="s">
        <v>12</v>
      </c>
      <c r="B725" s="7"/>
      <c r="C725" s="25"/>
    </row>
    <row r="726" spans="1:3" ht="14.25">
      <c r="A726" s="7" t="s">
        <v>553</v>
      </c>
      <c r="B726" s="7"/>
      <c r="C726" s="25"/>
    </row>
    <row r="727" spans="1:3" ht="14.25">
      <c r="A727" s="7" t="s">
        <v>555</v>
      </c>
      <c r="B727" s="7"/>
      <c r="C727" s="25"/>
    </row>
    <row r="728" spans="1:3" ht="14.25">
      <c r="A728" s="7" t="s">
        <v>557</v>
      </c>
      <c r="B728" s="7"/>
      <c r="C728" s="25"/>
    </row>
    <row r="729" spans="1:3" ht="14.25">
      <c r="A729" s="7" t="s">
        <v>559</v>
      </c>
      <c r="B729" s="7"/>
      <c r="C729" s="25"/>
    </row>
    <row r="730" spans="1:3" ht="14.25">
      <c r="A730" s="7" t="s">
        <v>561</v>
      </c>
      <c r="B730" s="7">
        <v>30</v>
      </c>
      <c r="C730" s="25"/>
    </row>
    <row r="731" spans="1:3" ht="14.25">
      <c r="A731" s="7" t="s">
        <v>563</v>
      </c>
      <c r="B731" s="7">
        <f>SUM(B732:B734)</f>
        <v>100</v>
      </c>
      <c r="C731" s="25">
        <v>13.636363636363647</v>
      </c>
    </row>
    <row r="732" spans="1:3" ht="14.25">
      <c r="A732" s="7" t="s">
        <v>565</v>
      </c>
      <c r="B732" s="7"/>
      <c r="C732" s="25"/>
    </row>
    <row r="733" spans="1:3" ht="14.25">
      <c r="A733" s="7" t="s">
        <v>521</v>
      </c>
      <c r="B733" s="7"/>
      <c r="C733" s="25"/>
    </row>
    <row r="734" spans="1:3" ht="14.25">
      <c r="A734" s="7" t="s">
        <v>523</v>
      </c>
      <c r="B734" s="7">
        <v>100</v>
      </c>
      <c r="C734" s="25">
        <v>13.636363636363647</v>
      </c>
    </row>
    <row r="735" spans="1:3" ht="14.25">
      <c r="A735" s="7" t="s">
        <v>525</v>
      </c>
      <c r="B735" s="7">
        <f>SUM(B736:B743)</f>
        <v>8046</v>
      </c>
      <c r="C735" s="25">
        <v>0.5749999999999922</v>
      </c>
    </row>
    <row r="736" spans="1:3" ht="14.25">
      <c r="A736" s="7" t="s">
        <v>527</v>
      </c>
      <c r="B736" s="7">
        <v>500</v>
      </c>
      <c r="C736" s="25"/>
    </row>
    <row r="737" spans="1:3" ht="14.25">
      <c r="A737" s="7" t="s">
        <v>528</v>
      </c>
      <c r="B737" s="7">
        <v>6046</v>
      </c>
      <c r="C737" s="25">
        <v>9.927272727272719</v>
      </c>
    </row>
    <row r="738" spans="1:3" ht="14.25">
      <c r="A738" s="7" t="s">
        <v>529</v>
      </c>
      <c r="B738" s="7"/>
      <c r="C738" s="25"/>
    </row>
    <row r="739" spans="1:3" ht="14.25">
      <c r="A739" s="7" t="s">
        <v>530</v>
      </c>
      <c r="B739" s="7"/>
      <c r="C739" s="25"/>
    </row>
    <row r="740" spans="1:3" ht="14.25">
      <c r="A740" s="7" t="s">
        <v>532</v>
      </c>
      <c r="B740" s="7"/>
      <c r="C740" s="25"/>
    </row>
    <row r="741" spans="1:3" ht="14.25">
      <c r="A741" s="7" t="s">
        <v>534</v>
      </c>
      <c r="B741" s="7"/>
      <c r="C741" s="25"/>
    </row>
    <row r="742" spans="1:3" ht="14.25">
      <c r="A742" s="7" t="s">
        <v>536</v>
      </c>
      <c r="B742" s="7">
        <v>1500</v>
      </c>
      <c r="C742" s="25"/>
    </row>
    <row r="743" spans="1:3" ht="14.25">
      <c r="A743" s="7" t="s">
        <v>538</v>
      </c>
      <c r="B743" s="7"/>
      <c r="C743" s="25"/>
    </row>
    <row r="744" spans="1:3" ht="14.25">
      <c r="A744" s="7" t="s">
        <v>539</v>
      </c>
      <c r="B744" s="7">
        <f>SUM(B745:B749)</f>
        <v>0</v>
      </c>
      <c r="C744" s="25"/>
    </row>
    <row r="745" spans="1:3" ht="14.25">
      <c r="A745" s="7" t="s">
        <v>541</v>
      </c>
      <c r="B745" s="7"/>
      <c r="C745" s="25"/>
    </row>
    <row r="746" spans="1:3" ht="14.25">
      <c r="A746" s="7" t="s">
        <v>543</v>
      </c>
      <c r="B746" s="7"/>
      <c r="C746" s="25"/>
    </row>
    <row r="747" spans="1:3" ht="14.25">
      <c r="A747" s="7" t="s">
        <v>545</v>
      </c>
      <c r="B747" s="7"/>
      <c r="C747" s="25"/>
    </row>
    <row r="748" spans="1:3" ht="14.25">
      <c r="A748" s="7" t="s">
        <v>547</v>
      </c>
      <c r="B748" s="7"/>
      <c r="C748" s="25"/>
    </row>
    <row r="749" spans="1:3" ht="14.25">
      <c r="A749" s="7" t="s">
        <v>549</v>
      </c>
      <c r="B749" s="7"/>
      <c r="C749" s="25"/>
    </row>
    <row r="750" spans="1:3" ht="14.25">
      <c r="A750" s="7" t="s">
        <v>550</v>
      </c>
      <c r="B750" s="7">
        <f>SUM(B751:B755)</f>
        <v>0</v>
      </c>
      <c r="C750" s="25"/>
    </row>
    <row r="751" spans="1:3" ht="14.25">
      <c r="A751" s="7" t="s">
        <v>551</v>
      </c>
      <c r="B751" s="7"/>
      <c r="C751" s="25"/>
    </row>
    <row r="752" spans="1:3" ht="14.25">
      <c r="A752" s="7" t="s">
        <v>552</v>
      </c>
      <c r="B752" s="7"/>
      <c r="C752" s="25"/>
    </row>
    <row r="753" spans="1:3" ht="14.25">
      <c r="A753" s="7" t="s">
        <v>554</v>
      </c>
      <c r="B753" s="7"/>
      <c r="C753" s="25"/>
    </row>
    <row r="754" spans="1:3" ht="14.25">
      <c r="A754" s="7" t="s">
        <v>556</v>
      </c>
      <c r="B754" s="7"/>
      <c r="C754" s="25"/>
    </row>
    <row r="755" spans="1:3" ht="14.25">
      <c r="A755" s="7" t="s">
        <v>558</v>
      </c>
      <c r="B755" s="7"/>
      <c r="C755" s="25"/>
    </row>
    <row r="756" spans="1:3" ht="14.25">
      <c r="A756" s="7" t="s">
        <v>560</v>
      </c>
      <c r="B756" s="7">
        <f>SUM(B757:B761)</f>
        <v>0</v>
      </c>
      <c r="C756" s="25"/>
    </row>
    <row r="757" spans="1:3" ht="14.25">
      <c r="A757" s="7" t="s">
        <v>562</v>
      </c>
      <c r="B757" s="7"/>
      <c r="C757" s="25"/>
    </row>
    <row r="758" spans="1:3" ht="14.25">
      <c r="A758" s="7" t="s">
        <v>564</v>
      </c>
      <c r="B758" s="7"/>
      <c r="C758" s="25"/>
    </row>
    <row r="759" spans="1:3" ht="14.25">
      <c r="A759" s="7" t="s">
        <v>566</v>
      </c>
      <c r="B759" s="7"/>
      <c r="C759" s="25"/>
    </row>
    <row r="760" spans="1:3" ht="14.25">
      <c r="A760" s="7" t="s">
        <v>567</v>
      </c>
      <c r="B760" s="7"/>
      <c r="C760" s="25"/>
    </row>
    <row r="761" spans="1:3" ht="14.25">
      <c r="A761" s="7" t="s">
        <v>569</v>
      </c>
      <c r="B761" s="7"/>
      <c r="C761" s="25"/>
    </row>
    <row r="762" spans="1:3" ht="14.25">
      <c r="A762" s="7" t="s">
        <v>571</v>
      </c>
      <c r="B762" s="7">
        <f>SUM(B763:B764)</f>
        <v>0</v>
      </c>
      <c r="C762" s="25"/>
    </row>
    <row r="763" spans="1:3" ht="14.25">
      <c r="A763" s="7" t="s">
        <v>572</v>
      </c>
      <c r="B763" s="7"/>
      <c r="C763" s="25"/>
    </row>
    <row r="764" spans="1:3" ht="14.25">
      <c r="A764" s="7" t="s">
        <v>574</v>
      </c>
      <c r="B764" s="7"/>
      <c r="C764" s="25"/>
    </row>
    <row r="765" spans="1:3" ht="14.25">
      <c r="A765" s="7" t="s">
        <v>576</v>
      </c>
      <c r="B765" s="7">
        <f>SUM(B766:B767)</f>
        <v>0</v>
      </c>
      <c r="C765" s="25"/>
    </row>
    <row r="766" spans="1:3" ht="14.25">
      <c r="A766" s="7" t="s">
        <v>577</v>
      </c>
      <c r="B766" s="7"/>
      <c r="C766" s="25"/>
    </row>
    <row r="767" spans="1:3" ht="14.25">
      <c r="A767" s="7" t="s">
        <v>579</v>
      </c>
      <c r="B767" s="7"/>
      <c r="C767" s="25"/>
    </row>
    <row r="768" spans="1:3" ht="14.25">
      <c r="A768" s="7" t="s">
        <v>581</v>
      </c>
      <c r="B768" s="7">
        <v>0</v>
      </c>
      <c r="C768" s="25"/>
    </row>
    <row r="769" spans="1:3" ht="14.25">
      <c r="A769" s="7" t="s">
        <v>583</v>
      </c>
      <c r="B769" s="7">
        <v>73</v>
      </c>
      <c r="C769" s="25">
        <v>14.0625</v>
      </c>
    </row>
    <row r="770" spans="1:3" ht="14.25">
      <c r="A770" s="7" t="s">
        <v>585</v>
      </c>
      <c r="B770" s="7">
        <f>SUM(B771:B775)</f>
        <v>627</v>
      </c>
      <c r="C770" s="25">
        <v>6.451612903225801</v>
      </c>
    </row>
    <row r="771" spans="1:3" ht="14.25">
      <c r="A771" s="7" t="s">
        <v>587</v>
      </c>
      <c r="B771" s="7">
        <v>557</v>
      </c>
      <c r="C771" s="25">
        <v>7.321772639691715</v>
      </c>
    </row>
    <row r="772" spans="1:3" ht="14.25">
      <c r="A772" s="7" t="s">
        <v>589</v>
      </c>
      <c r="B772" s="7">
        <v>60</v>
      </c>
      <c r="C772" s="25">
        <v>0</v>
      </c>
    </row>
    <row r="773" spans="1:3" ht="14.25">
      <c r="A773" s="7" t="s">
        <v>591</v>
      </c>
      <c r="B773" s="7"/>
      <c r="C773" s="25"/>
    </row>
    <row r="774" spans="1:3" ht="14.25">
      <c r="A774" s="7" t="s">
        <v>593</v>
      </c>
      <c r="B774" s="7"/>
      <c r="C774" s="25"/>
    </row>
    <row r="775" spans="1:3" ht="14.25">
      <c r="A775" s="7" t="s">
        <v>595</v>
      </c>
      <c r="B775" s="7">
        <v>10</v>
      </c>
      <c r="C775" s="25"/>
    </row>
    <row r="776" spans="1:3" ht="14.25">
      <c r="A776" s="7" t="s">
        <v>597</v>
      </c>
      <c r="B776" s="7">
        <v>0</v>
      </c>
      <c r="C776" s="25"/>
    </row>
    <row r="777" spans="1:3" ht="14.25">
      <c r="A777" s="7" t="s">
        <v>1201</v>
      </c>
      <c r="B777" s="7">
        <v>0</v>
      </c>
      <c r="C777" s="25"/>
    </row>
    <row r="778" spans="1:3" ht="14.25">
      <c r="A778" s="7" t="s">
        <v>601</v>
      </c>
      <c r="B778" s="7">
        <f>SUM(B779:B793)</f>
        <v>9</v>
      </c>
      <c r="C778" s="25"/>
    </row>
    <row r="779" spans="1:3" ht="14.25">
      <c r="A779" s="7" t="s">
        <v>8</v>
      </c>
      <c r="B779" s="7"/>
      <c r="C779" s="25"/>
    </row>
    <row r="780" spans="1:3" ht="14.25">
      <c r="A780" s="7" t="s">
        <v>10</v>
      </c>
      <c r="B780" s="7"/>
      <c r="C780" s="25"/>
    </row>
    <row r="781" spans="1:3" ht="14.25">
      <c r="A781" s="7" t="s">
        <v>12</v>
      </c>
      <c r="B781" s="7"/>
      <c r="C781" s="25"/>
    </row>
    <row r="782" spans="1:3" ht="14.25">
      <c r="A782" s="7" t="s">
        <v>606</v>
      </c>
      <c r="B782" s="7"/>
      <c r="C782" s="25"/>
    </row>
    <row r="783" spans="1:3" ht="14.25">
      <c r="A783" s="7" t="s">
        <v>608</v>
      </c>
      <c r="B783" s="7"/>
      <c r="C783" s="25"/>
    </row>
    <row r="784" spans="1:3" ht="14.25">
      <c r="A784" s="7" t="s">
        <v>610</v>
      </c>
      <c r="B784" s="7"/>
      <c r="C784" s="25"/>
    </row>
    <row r="785" spans="1:3" ht="14.25">
      <c r="A785" s="7" t="s">
        <v>612</v>
      </c>
      <c r="B785" s="7"/>
      <c r="C785" s="25"/>
    </row>
    <row r="786" spans="1:3" ht="14.25">
      <c r="A786" s="7" t="s">
        <v>614</v>
      </c>
      <c r="B786" s="7"/>
      <c r="C786" s="25"/>
    </row>
    <row r="787" spans="1:3" ht="14.25">
      <c r="A787" s="7" t="s">
        <v>568</v>
      </c>
      <c r="B787" s="7"/>
      <c r="C787" s="25"/>
    </row>
    <row r="788" spans="1:3" ht="14.25">
      <c r="A788" s="7" t="s">
        <v>570</v>
      </c>
      <c r="B788" s="7"/>
      <c r="C788" s="25"/>
    </row>
    <row r="789" spans="1:3" ht="14.25">
      <c r="A789" s="7" t="s">
        <v>48</v>
      </c>
      <c r="B789" s="7"/>
      <c r="C789" s="25"/>
    </row>
    <row r="790" spans="1:3" ht="14.25">
      <c r="A790" s="7" t="s">
        <v>1192</v>
      </c>
      <c r="B790" s="7"/>
      <c r="C790" s="25"/>
    </row>
    <row r="791" spans="1:3" ht="14.25">
      <c r="A791" s="7" t="s">
        <v>1193</v>
      </c>
      <c r="B791" s="7">
        <v>9</v>
      </c>
      <c r="C791" s="25"/>
    </row>
    <row r="792" spans="1:3" ht="14.25">
      <c r="A792" s="7" t="s">
        <v>15</v>
      </c>
      <c r="B792" s="7"/>
      <c r="C792" s="25"/>
    </row>
    <row r="793" spans="1:3" ht="14.25">
      <c r="A793" s="7" t="s">
        <v>578</v>
      </c>
      <c r="B793" s="7"/>
      <c r="C793" s="25"/>
    </row>
    <row r="794" spans="1:3" ht="14.25">
      <c r="A794" s="7" t="s">
        <v>1194</v>
      </c>
      <c r="B794" s="7">
        <f>SUM(B795:B799)</f>
        <v>0</v>
      </c>
      <c r="C794" s="25"/>
    </row>
    <row r="795" spans="1:3" ht="14.25">
      <c r="A795" s="7" t="s">
        <v>1195</v>
      </c>
      <c r="B795" s="7"/>
      <c r="C795" s="25"/>
    </row>
    <row r="796" spans="1:3" ht="14.25">
      <c r="A796" s="7" t="s">
        <v>1196</v>
      </c>
      <c r="B796" s="7"/>
      <c r="C796" s="25"/>
    </row>
    <row r="797" spans="1:3" ht="14.25">
      <c r="A797" s="7" t="s">
        <v>1197</v>
      </c>
      <c r="B797" s="7"/>
      <c r="C797" s="25"/>
    </row>
    <row r="798" spans="1:3" ht="14.25">
      <c r="A798" s="7" t="s">
        <v>1198</v>
      </c>
      <c r="B798" s="7"/>
      <c r="C798" s="25"/>
    </row>
    <row r="799" spans="1:3" ht="14.25">
      <c r="A799" s="7" t="s">
        <v>1199</v>
      </c>
      <c r="B799" s="7"/>
      <c r="C799" s="25"/>
    </row>
    <row r="800" spans="1:3" ht="14.25">
      <c r="A800" s="7" t="s">
        <v>592</v>
      </c>
      <c r="B800" s="7">
        <v>0</v>
      </c>
      <c r="C800" s="25"/>
    </row>
    <row r="801" spans="1:3" ht="14.25">
      <c r="A801" s="7" t="s">
        <v>1200</v>
      </c>
      <c r="B801" s="7">
        <f>B802+B814+B815+B818+B819+B820</f>
        <v>26644</v>
      </c>
      <c r="C801" s="25">
        <v>14.6</v>
      </c>
    </row>
    <row r="802" spans="1:3" ht="14.25">
      <c r="A802" s="7" t="s">
        <v>596</v>
      </c>
      <c r="B802" s="7">
        <f>SUM(B803:B813)</f>
        <v>6702</v>
      </c>
      <c r="C802" s="25">
        <v>6.212361331220295</v>
      </c>
    </row>
    <row r="803" spans="1:3" ht="14.25">
      <c r="A803" s="7" t="s">
        <v>598</v>
      </c>
      <c r="B803" s="7">
        <v>517</v>
      </c>
      <c r="C803" s="25">
        <v>5.725971370143146</v>
      </c>
    </row>
    <row r="804" spans="1:3" ht="14.25">
      <c r="A804" s="7" t="s">
        <v>600</v>
      </c>
      <c r="B804" s="7">
        <v>192</v>
      </c>
      <c r="C804" s="25">
        <v>23.870967741935488</v>
      </c>
    </row>
    <row r="805" spans="1:3" ht="14.25">
      <c r="A805" s="7" t="s">
        <v>602</v>
      </c>
      <c r="B805" s="7"/>
      <c r="C805" s="25"/>
    </row>
    <row r="806" spans="1:3" ht="14.25">
      <c r="A806" s="7" t="s">
        <v>603</v>
      </c>
      <c r="B806" s="7">
        <v>3896</v>
      </c>
      <c r="C806" s="25">
        <v>326.2582056892779</v>
      </c>
    </row>
    <row r="807" spans="1:3" ht="14.25">
      <c r="A807" s="7" t="s">
        <v>604</v>
      </c>
      <c r="B807" s="7">
        <v>121</v>
      </c>
      <c r="C807" s="25">
        <v>7.079646017699126</v>
      </c>
    </row>
    <row r="808" spans="1:3" ht="14.25">
      <c r="A808" s="7" t="s">
        <v>605</v>
      </c>
      <c r="B808" s="7">
        <v>439</v>
      </c>
      <c r="C808" s="25">
        <v>9.203980099502495</v>
      </c>
    </row>
    <row r="809" spans="1:3" ht="14.25">
      <c r="A809" s="7" t="s">
        <v>607</v>
      </c>
      <c r="B809" s="7">
        <v>226</v>
      </c>
      <c r="C809" s="25"/>
    </row>
    <row r="810" spans="1:3" ht="14.25">
      <c r="A810" s="7" t="s">
        <v>609</v>
      </c>
      <c r="B810" s="7"/>
      <c r="C810" s="25"/>
    </row>
    <row r="811" spans="1:3" ht="14.25">
      <c r="A811" s="7" t="s">
        <v>611</v>
      </c>
      <c r="B811" s="7">
        <v>62</v>
      </c>
      <c r="C811" s="25">
        <v>520</v>
      </c>
    </row>
    <row r="812" spans="1:3" ht="14.25">
      <c r="A812" s="7" t="s">
        <v>613</v>
      </c>
      <c r="B812" s="7"/>
      <c r="C812" s="25"/>
    </row>
    <row r="813" spans="1:3" ht="14.25">
      <c r="A813" s="7" t="s">
        <v>615</v>
      </c>
      <c r="B813" s="7">
        <v>1249</v>
      </c>
      <c r="C813" s="25"/>
    </row>
    <row r="814" spans="1:3" ht="14.25">
      <c r="A814" s="7" t="s">
        <v>616</v>
      </c>
      <c r="B814" s="7">
        <v>1332</v>
      </c>
      <c r="C814" s="25"/>
    </row>
    <row r="815" spans="1:3" ht="14.25">
      <c r="A815" s="7" t="s">
        <v>618</v>
      </c>
      <c r="B815" s="7">
        <f>SUM(B816:B817)</f>
        <v>9985</v>
      </c>
      <c r="C815" s="25"/>
    </row>
    <row r="816" spans="1:3" ht="14.25">
      <c r="A816" s="7" t="s">
        <v>620</v>
      </c>
      <c r="B816" s="7"/>
      <c r="C816" s="25"/>
    </row>
    <row r="817" spans="1:3" ht="14.25">
      <c r="A817" s="7" t="s">
        <v>622</v>
      </c>
      <c r="B817" s="7">
        <v>9985</v>
      </c>
      <c r="C817" s="25"/>
    </row>
    <row r="818" spans="1:3" ht="14.25">
      <c r="A818" s="7" t="s">
        <v>624</v>
      </c>
      <c r="B818" s="7">
        <v>8125</v>
      </c>
      <c r="C818" s="25">
        <v>2.7050941726709743</v>
      </c>
    </row>
    <row r="819" spans="1:3" ht="14.25">
      <c r="A819" s="7" t="s">
        <v>626</v>
      </c>
      <c r="B819" s="7">
        <v>0</v>
      </c>
      <c r="C819" s="25"/>
    </row>
    <row r="820" spans="1:3" ht="14.25">
      <c r="A820" s="7" t="s">
        <v>1203</v>
      </c>
      <c r="B820" s="7">
        <v>500</v>
      </c>
      <c r="C820" s="25"/>
    </row>
    <row r="821" spans="1:3" ht="14.25">
      <c r="A821" s="7" t="s">
        <v>1204</v>
      </c>
      <c r="B821" s="7">
        <f>B822+B851+B880+B907+B918+B929+B935+B942+B946+B950</f>
        <v>19291</v>
      </c>
      <c r="C821" s="25">
        <v>17</v>
      </c>
    </row>
    <row r="822" spans="1:3" ht="14.25">
      <c r="A822" s="7" t="s">
        <v>632</v>
      </c>
      <c r="B822" s="7">
        <f>SUM(B823:B850)</f>
        <v>4670</v>
      </c>
      <c r="C822" s="25">
        <v>14.854894244958183</v>
      </c>
    </row>
    <row r="823" spans="1:3" ht="14.25">
      <c r="A823" s="7" t="s">
        <v>598</v>
      </c>
      <c r="B823" s="7">
        <v>1011</v>
      </c>
      <c r="C823" s="25">
        <v>6.871035940803383</v>
      </c>
    </row>
    <row r="824" spans="1:3" ht="14.25">
      <c r="A824" s="7" t="s">
        <v>600</v>
      </c>
      <c r="B824" s="7">
        <v>579</v>
      </c>
      <c r="C824" s="25">
        <v>131.6</v>
      </c>
    </row>
    <row r="825" spans="1:3" ht="14.25">
      <c r="A825" s="7" t="s">
        <v>602</v>
      </c>
      <c r="B825" s="7"/>
      <c r="C825" s="25"/>
    </row>
    <row r="826" spans="1:3" ht="14.25">
      <c r="A826" s="7" t="s">
        <v>636</v>
      </c>
      <c r="B826" s="7">
        <v>933</v>
      </c>
      <c r="C826" s="25">
        <v>9.250585480093676</v>
      </c>
    </row>
    <row r="827" spans="1:3" ht="14.25">
      <c r="A827" s="7" t="s">
        <v>637</v>
      </c>
      <c r="B827" s="7"/>
      <c r="C827" s="25"/>
    </row>
    <row r="828" spans="1:3" ht="14.25">
      <c r="A828" s="7" t="s">
        <v>1205</v>
      </c>
      <c r="B828" s="7">
        <v>183</v>
      </c>
      <c r="C828" s="25">
        <v>60.52631578947369</v>
      </c>
    </row>
    <row r="829" spans="1:3" ht="14.25">
      <c r="A829" s="7" t="s">
        <v>640</v>
      </c>
      <c r="B829" s="7">
        <v>8</v>
      </c>
      <c r="C829" s="25">
        <v>0</v>
      </c>
    </row>
    <row r="830" spans="1:3" ht="14.25">
      <c r="A830" s="7" t="s">
        <v>642</v>
      </c>
      <c r="B830" s="7">
        <v>85</v>
      </c>
      <c r="C830" s="25"/>
    </row>
    <row r="831" spans="1:3" ht="14.25">
      <c r="A831" s="7" t="s">
        <v>644</v>
      </c>
      <c r="B831" s="7">
        <v>29</v>
      </c>
      <c r="C831" s="25">
        <v>3.571428571428581</v>
      </c>
    </row>
    <row r="832" spans="1:3" ht="14.25">
      <c r="A832" s="7" t="s">
        <v>646</v>
      </c>
      <c r="B832" s="7">
        <v>13</v>
      </c>
      <c r="C832" s="25">
        <v>0</v>
      </c>
    </row>
    <row r="833" spans="1:3" ht="14.25">
      <c r="A833" s="7" t="s">
        <v>648</v>
      </c>
      <c r="B833" s="7"/>
      <c r="C833" s="25"/>
    </row>
    <row r="834" spans="1:3" ht="14.25">
      <c r="A834" s="7" t="s">
        <v>650</v>
      </c>
      <c r="B834" s="7"/>
      <c r="C834" s="25"/>
    </row>
    <row r="835" spans="1:3" ht="14.25">
      <c r="A835" s="7" t="s">
        <v>1206</v>
      </c>
      <c r="B835" s="7"/>
      <c r="C835" s="25"/>
    </row>
    <row r="836" spans="1:3" ht="14.25">
      <c r="A836" s="7" t="s">
        <v>654</v>
      </c>
      <c r="B836" s="7"/>
      <c r="C836" s="25"/>
    </row>
    <row r="837" spans="1:3" ht="14.25">
      <c r="A837" s="7" t="s">
        <v>656</v>
      </c>
      <c r="B837" s="7"/>
      <c r="C837" s="25"/>
    </row>
    <row r="838" spans="1:3" ht="14.25">
      <c r="A838" s="7" t="s">
        <v>658</v>
      </c>
      <c r="B838" s="7"/>
      <c r="C838" s="25"/>
    </row>
    <row r="839" spans="1:3" ht="14.25">
      <c r="A839" s="7" t="s">
        <v>660</v>
      </c>
      <c r="B839" s="7">
        <v>1500</v>
      </c>
      <c r="C839" s="25">
        <v>0</v>
      </c>
    </row>
    <row r="840" spans="1:3" ht="14.25">
      <c r="A840" s="7" t="s">
        <v>662</v>
      </c>
      <c r="B840" s="7"/>
      <c r="C840" s="25"/>
    </row>
    <row r="841" spans="1:3" ht="14.25">
      <c r="A841" s="7" t="s">
        <v>617</v>
      </c>
      <c r="B841" s="7">
        <v>237</v>
      </c>
      <c r="C841" s="25">
        <v>1085</v>
      </c>
    </row>
    <row r="842" spans="1:3" ht="14.25">
      <c r="A842" s="7" t="s">
        <v>619</v>
      </c>
      <c r="B842" s="7"/>
      <c r="C842" s="25"/>
    </row>
    <row r="843" spans="1:3" ht="14.25">
      <c r="A843" s="7" t="s">
        <v>621</v>
      </c>
      <c r="B843" s="7"/>
      <c r="C843" s="25"/>
    </row>
    <row r="844" spans="1:3" ht="14.25">
      <c r="A844" s="7" t="s">
        <v>1202</v>
      </c>
      <c r="B844" s="7">
        <v>18</v>
      </c>
      <c r="C844" s="25">
        <v>12.5</v>
      </c>
    </row>
    <row r="845" spans="1:3" ht="14.25">
      <c r="A845" s="7" t="s">
        <v>625</v>
      </c>
      <c r="B845" s="7"/>
      <c r="C845" s="25"/>
    </row>
    <row r="846" spans="1:3" ht="14.25">
      <c r="A846" s="7" t="s">
        <v>627</v>
      </c>
      <c r="B846" s="7"/>
      <c r="C846" s="25"/>
    </row>
    <row r="847" spans="1:3" ht="14.25">
      <c r="A847" s="7" t="s">
        <v>629</v>
      </c>
      <c r="B847" s="7"/>
      <c r="C847" s="25"/>
    </row>
    <row r="848" spans="1:3" ht="14.25">
      <c r="A848" s="7" t="s">
        <v>631</v>
      </c>
      <c r="B848" s="7"/>
      <c r="C848" s="25"/>
    </row>
    <row r="849" spans="1:3" ht="14.25">
      <c r="A849" s="7" t="s">
        <v>633</v>
      </c>
      <c r="B849" s="7"/>
      <c r="C849" s="25"/>
    </row>
    <row r="850" spans="1:3" ht="14.25">
      <c r="A850" s="7" t="s">
        <v>634</v>
      </c>
      <c r="B850" s="7">
        <v>74</v>
      </c>
      <c r="C850" s="25">
        <v>0</v>
      </c>
    </row>
    <row r="851" spans="1:3" ht="14.25">
      <c r="A851" s="7" t="s">
        <v>635</v>
      </c>
      <c r="B851" s="7">
        <f>SUM(B852:B879)</f>
        <v>741</v>
      </c>
      <c r="C851" s="25">
        <v>17.061611374407583</v>
      </c>
    </row>
    <row r="852" spans="1:3" ht="14.25">
      <c r="A852" s="7" t="s">
        <v>598</v>
      </c>
      <c r="B852" s="7">
        <v>152</v>
      </c>
      <c r="C852" s="25">
        <v>7.042253521126751</v>
      </c>
    </row>
    <row r="853" spans="1:3" ht="14.25">
      <c r="A853" s="7" t="s">
        <v>600</v>
      </c>
      <c r="B853" s="7">
        <v>44</v>
      </c>
      <c r="C853" s="25">
        <v>37.5</v>
      </c>
    </row>
    <row r="854" spans="1:3" ht="14.25">
      <c r="A854" s="7" t="s">
        <v>602</v>
      </c>
      <c r="B854" s="7"/>
      <c r="C854" s="25"/>
    </row>
    <row r="855" spans="1:3" ht="14.25">
      <c r="A855" s="7" t="s">
        <v>639</v>
      </c>
      <c r="B855" s="7"/>
      <c r="C855" s="25"/>
    </row>
    <row r="856" spans="1:3" ht="14.25">
      <c r="A856" s="7" t="s">
        <v>641</v>
      </c>
      <c r="B856" s="7">
        <v>99</v>
      </c>
      <c r="C856" s="25"/>
    </row>
    <row r="857" spans="1:3" ht="14.25">
      <c r="A857" s="7" t="s">
        <v>643</v>
      </c>
      <c r="B857" s="7">
        <v>86</v>
      </c>
      <c r="C857" s="25">
        <v>14.666666666666671</v>
      </c>
    </row>
    <row r="858" spans="1:3" ht="14.25">
      <c r="A858" s="7" t="s">
        <v>645</v>
      </c>
      <c r="B858" s="7">
        <v>44</v>
      </c>
      <c r="C858" s="25"/>
    </row>
    <row r="859" spans="1:3" ht="14.25">
      <c r="A859" s="7" t="s">
        <v>647</v>
      </c>
      <c r="B859" s="7"/>
      <c r="C859" s="25"/>
    </row>
    <row r="860" spans="1:3" ht="14.25">
      <c r="A860" s="7" t="s">
        <v>649</v>
      </c>
      <c r="B860" s="7"/>
      <c r="C860" s="25"/>
    </row>
    <row r="861" spans="1:3" ht="14.25">
      <c r="A861" s="7" t="s">
        <v>651</v>
      </c>
      <c r="B861" s="7"/>
      <c r="C861" s="25"/>
    </row>
    <row r="862" spans="1:3" ht="14.25">
      <c r="A862" s="7" t="s">
        <v>653</v>
      </c>
      <c r="B862" s="7">
        <v>3</v>
      </c>
      <c r="C862" s="25">
        <v>0</v>
      </c>
    </row>
    <row r="863" spans="1:3" ht="14.25">
      <c r="A863" s="7" t="s">
        <v>655</v>
      </c>
      <c r="B863" s="7">
        <v>38</v>
      </c>
      <c r="C863" s="25">
        <v>8.571428571428562</v>
      </c>
    </row>
    <row r="864" spans="1:3" ht="14.25">
      <c r="A864" s="7" t="s">
        <v>657</v>
      </c>
      <c r="B864" s="7">
        <v>155</v>
      </c>
      <c r="C864" s="25">
        <v>6.896551724137923</v>
      </c>
    </row>
    <row r="865" spans="1:3" ht="14.25">
      <c r="A865" s="7" t="s">
        <v>659</v>
      </c>
      <c r="B865" s="7">
        <v>2</v>
      </c>
      <c r="C865" s="25"/>
    </row>
    <row r="866" spans="1:3" ht="14.25">
      <c r="A866" s="7" t="s">
        <v>661</v>
      </c>
      <c r="B866" s="7"/>
      <c r="C866" s="25"/>
    </row>
    <row r="867" spans="1:3" ht="14.25">
      <c r="A867" s="7" t="s">
        <v>663</v>
      </c>
      <c r="B867" s="7"/>
      <c r="C867" s="25"/>
    </row>
    <row r="868" spans="1:3" ht="14.25">
      <c r="A868" s="7" t="s">
        <v>664</v>
      </c>
      <c r="B868" s="7">
        <v>55</v>
      </c>
      <c r="C868" s="25">
        <v>30.952380952380953</v>
      </c>
    </row>
    <row r="869" spans="1:3" ht="14.25">
      <c r="A869" s="7" t="s">
        <v>666</v>
      </c>
      <c r="B869" s="7"/>
      <c r="C869" s="25"/>
    </row>
    <row r="870" spans="1:3" ht="14.25">
      <c r="A870" s="7" t="s">
        <v>668</v>
      </c>
      <c r="B870" s="7"/>
      <c r="C870" s="25"/>
    </row>
    <row r="871" spans="1:3" ht="14.25">
      <c r="A871" s="7" t="s">
        <v>670</v>
      </c>
      <c r="B871" s="7"/>
      <c r="C871" s="25"/>
    </row>
    <row r="872" spans="1:3" ht="14.25">
      <c r="A872" s="7" t="s">
        <v>672</v>
      </c>
      <c r="B872" s="7"/>
      <c r="C872" s="25"/>
    </row>
    <row r="873" spans="1:3" ht="14.25">
      <c r="A873" s="7" t="s">
        <v>674</v>
      </c>
      <c r="B873" s="7"/>
      <c r="C873" s="25"/>
    </row>
    <row r="874" spans="1:3" ht="14.25">
      <c r="A874" s="7" t="s">
        <v>676</v>
      </c>
      <c r="B874" s="7"/>
      <c r="C874" s="25"/>
    </row>
    <row r="875" spans="1:3" ht="14.25">
      <c r="A875" s="7" t="s">
        <v>678</v>
      </c>
      <c r="B875" s="7"/>
      <c r="C875" s="25"/>
    </row>
    <row r="876" spans="1:3" ht="14.25">
      <c r="A876" s="7" t="s">
        <v>680</v>
      </c>
      <c r="B876" s="7"/>
      <c r="C876" s="25"/>
    </row>
    <row r="877" spans="1:3" ht="14.25">
      <c r="A877" s="7" t="s">
        <v>681</v>
      </c>
      <c r="B877" s="7"/>
      <c r="C877" s="25"/>
    </row>
    <row r="878" spans="1:3" ht="14.25">
      <c r="A878" s="7" t="s">
        <v>1208</v>
      </c>
      <c r="B878" s="7">
        <v>63</v>
      </c>
      <c r="C878" s="25">
        <v>6.779661016949157</v>
      </c>
    </row>
    <row r="879" spans="1:3" ht="14.25">
      <c r="A879" s="7" t="s">
        <v>685</v>
      </c>
      <c r="B879" s="7"/>
      <c r="C879" s="25"/>
    </row>
    <row r="880" spans="1:3" ht="14.25">
      <c r="A880" s="7" t="s">
        <v>687</v>
      </c>
      <c r="B880" s="7">
        <f>SUM(B881:B906)</f>
        <v>3975</v>
      </c>
      <c r="C880" s="25">
        <v>66.4572864321608</v>
      </c>
    </row>
    <row r="881" spans="1:3" ht="14.25">
      <c r="A881" s="7" t="s">
        <v>598</v>
      </c>
      <c r="B881" s="7">
        <v>335</v>
      </c>
      <c r="C881" s="25"/>
    </row>
    <row r="882" spans="1:3" ht="14.25">
      <c r="A882" s="7" t="s">
        <v>600</v>
      </c>
      <c r="B882" s="7">
        <v>46</v>
      </c>
      <c r="C882" s="25">
        <v>0</v>
      </c>
    </row>
    <row r="883" spans="1:3" ht="14.25">
      <c r="A883" s="7" t="s">
        <v>602</v>
      </c>
      <c r="B883" s="7"/>
      <c r="C883" s="25"/>
    </row>
    <row r="884" spans="1:3" ht="14.25">
      <c r="A884" s="7" t="s">
        <v>689</v>
      </c>
      <c r="B884" s="7">
        <v>58</v>
      </c>
      <c r="C884" s="25">
        <v>3.571428571428581</v>
      </c>
    </row>
    <row r="885" spans="1:3" ht="14.25">
      <c r="A885" s="7" t="s">
        <v>691</v>
      </c>
      <c r="B885" s="7"/>
      <c r="C885" s="25"/>
    </row>
    <row r="886" spans="1:3" ht="14.25">
      <c r="A886" s="7" t="s">
        <v>693</v>
      </c>
      <c r="B886" s="7">
        <v>139</v>
      </c>
      <c r="C886" s="25"/>
    </row>
    <row r="887" spans="1:3" ht="14.25">
      <c r="A887" s="7" t="s">
        <v>695</v>
      </c>
      <c r="B887" s="7"/>
      <c r="C887" s="25"/>
    </row>
    <row r="888" spans="1:3" ht="14.25">
      <c r="A888" s="7" t="s">
        <v>697</v>
      </c>
      <c r="B888" s="7"/>
      <c r="C888" s="25"/>
    </row>
    <row r="889" spans="1:3" ht="14.25">
      <c r="A889" s="7" t="s">
        <v>699</v>
      </c>
      <c r="B889" s="7">
        <v>59</v>
      </c>
      <c r="C889" s="25">
        <v>7.272727272727275</v>
      </c>
    </row>
    <row r="890" spans="1:3" ht="14.25">
      <c r="A890" s="7" t="s">
        <v>701</v>
      </c>
      <c r="B890" s="7">
        <v>53</v>
      </c>
      <c r="C890" s="25">
        <v>3.9215686274509887</v>
      </c>
    </row>
    <row r="891" spans="1:3" ht="14.25">
      <c r="A891" s="7" t="s">
        <v>703</v>
      </c>
      <c r="B891" s="7">
        <v>1743</v>
      </c>
      <c r="C891" s="25">
        <v>55.071174377224196</v>
      </c>
    </row>
    <row r="892" spans="1:3" ht="14.25">
      <c r="A892" s="7" t="s">
        <v>705</v>
      </c>
      <c r="B892" s="7"/>
      <c r="C892" s="25"/>
    </row>
    <row r="893" spans="1:3" ht="14.25">
      <c r="A893" s="7" t="s">
        <v>706</v>
      </c>
      <c r="B893" s="7">
        <v>2</v>
      </c>
      <c r="C893" s="25">
        <v>0</v>
      </c>
    </row>
    <row r="894" spans="1:3" ht="14.25">
      <c r="A894" s="7" t="s">
        <v>707</v>
      </c>
      <c r="B894" s="7">
        <v>38</v>
      </c>
      <c r="C894" s="25">
        <v>123.52941176470588</v>
      </c>
    </row>
    <row r="895" spans="1:3" ht="14.25">
      <c r="A895" s="7" t="s">
        <v>665</v>
      </c>
      <c r="B895" s="7">
        <v>282</v>
      </c>
      <c r="C895" s="25">
        <v>252.5</v>
      </c>
    </row>
    <row r="896" spans="1:3" ht="14.25">
      <c r="A896" s="7" t="s">
        <v>667</v>
      </c>
      <c r="B896" s="7">
        <v>150</v>
      </c>
      <c r="C896" s="25">
        <v>782.3529411764706</v>
      </c>
    </row>
    <row r="897" spans="1:3" ht="14.25">
      <c r="A897" s="7" t="s">
        <v>1207</v>
      </c>
      <c r="B897" s="7">
        <v>32</v>
      </c>
      <c r="C897" s="25">
        <v>220</v>
      </c>
    </row>
    <row r="898" spans="1:3" ht="14.25">
      <c r="A898" s="7" t="s">
        <v>671</v>
      </c>
      <c r="B898" s="7"/>
      <c r="C898" s="25"/>
    </row>
    <row r="899" spans="1:3" ht="14.25">
      <c r="A899" s="7" t="s">
        <v>673</v>
      </c>
      <c r="B899" s="7"/>
      <c r="C899" s="25"/>
    </row>
    <row r="900" spans="1:3" ht="14.25">
      <c r="A900" s="7" t="s">
        <v>675</v>
      </c>
      <c r="B900" s="7">
        <v>10</v>
      </c>
      <c r="C900" s="25"/>
    </row>
    <row r="901" spans="1:3" ht="14.25">
      <c r="A901" s="7" t="s">
        <v>677</v>
      </c>
      <c r="B901" s="7">
        <v>242</v>
      </c>
      <c r="C901" s="25"/>
    </row>
    <row r="902" spans="1:3" ht="14.25">
      <c r="A902" s="7" t="s">
        <v>679</v>
      </c>
      <c r="B902" s="7">
        <v>130</v>
      </c>
      <c r="C902" s="25"/>
    </row>
    <row r="903" spans="1:3" ht="14.25">
      <c r="A903" s="7" t="s">
        <v>670</v>
      </c>
      <c r="B903" s="7"/>
      <c r="C903" s="25"/>
    </row>
    <row r="904" spans="1:3" ht="14.25">
      <c r="A904" s="7" t="s">
        <v>682</v>
      </c>
      <c r="B904" s="7">
        <v>50</v>
      </c>
      <c r="C904" s="25"/>
    </row>
    <row r="905" spans="1:3" ht="14.25">
      <c r="A905" s="7" t="s">
        <v>684</v>
      </c>
      <c r="B905" s="7">
        <v>606</v>
      </c>
      <c r="C905" s="25">
        <v>5960</v>
      </c>
    </row>
    <row r="906" spans="1:3" ht="14.25">
      <c r="A906" s="7" t="s">
        <v>686</v>
      </c>
      <c r="B906" s="7"/>
      <c r="C906" s="25"/>
    </row>
    <row r="907" spans="1:3" ht="14.25">
      <c r="A907" s="7" t="s">
        <v>688</v>
      </c>
      <c r="B907" s="7">
        <f>SUM(B908:B917)</f>
        <v>1026</v>
      </c>
      <c r="C907" s="25">
        <v>3320</v>
      </c>
    </row>
    <row r="908" spans="1:3" ht="14.25">
      <c r="A908" s="7" t="s">
        <v>598</v>
      </c>
      <c r="B908" s="7"/>
      <c r="C908" s="25"/>
    </row>
    <row r="909" spans="1:3" ht="14.25">
      <c r="A909" s="7" t="s">
        <v>600</v>
      </c>
      <c r="B909" s="7">
        <v>26</v>
      </c>
      <c r="C909" s="25"/>
    </row>
    <row r="910" spans="1:3" ht="14.25">
      <c r="A910" s="7" t="s">
        <v>602</v>
      </c>
      <c r="B910" s="7"/>
      <c r="C910" s="25"/>
    </row>
    <row r="911" spans="1:3" ht="14.25">
      <c r="A911" s="7" t="s">
        <v>690</v>
      </c>
      <c r="B911" s="7"/>
      <c r="C911" s="25"/>
    </row>
    <row r="912" spans="1:3" ht="14.25">
      <c r="A912" s="7" t="s">
        <v>692</v>
      </c>
      <c r="B912" s="7"/>
      <c r="C912" s="25"/>
    </row>
    <row r="913" spans="1:3" ht="14.25">
      <c r="A913" s="7" t="s">
        <v>694</v>
      </c>
      <c r="B913" s="7"/>
      <c r="C913" s="25"/>
    </row>
    <row r="914" spans="1:3" ht="14.25">
      <c r="A914" s="7" t="s">
        <v>696</v>
      </c>
      <c r="B914" s="7"/>
      <c r="C914" s="25"/>
    </row>
    <row r="915" spans="1:3" ht="14.25">
      <c r="A915" s="7" t="s">
        <v>1209</v>
      </c>
      <c r="B915" s="7"/>
      <c r="C915" s="25"/>
    </row>
    <row r="916" spans="1:3" ht="14.25">
      <c r="A916" s="7" t="s">
        <v>700</v>
      </c>
      <c r="B916" s="7">
        <v>1000</v>
      </c>
      <c r="C916" s="25"/>
    </row>
    <row r="917" spans="1:3" ht="14.25">
      <c r="A917" s="7" t="s">
        <v>702</v>
      </c>
      <c r="B917" s="7"/>
      <c r="C917" s="25"/>
    </row>
    <row r="918" spans="1:3" ht="14.25">
      <c r="A918" s="7" t="s">
        <v>704</v>
      </c>
      <c r="B918" s="7">
        <f>SUM(B919:B928)</f>
        <v>416</v>
      </c>
      <c r="C918" s="25">
        <v>-23.809523809523814</v>
      </c>
    </row>
    <row r="919" spans="1:3" ht="14.25">
      <c r="A919" s="7" t="s">
        <v>598</v>
      </c>
      <c r="B919" s="7"/>
      <c r="C919" s="25"/>
    </row>
    <row r="920" spans="1:3" ht="14.25">
      <c r="A920" s="7" t="s">
        <v>600</v>
      </c>
      <c r="B920" s="7">
        <v>20</v>
      </c>
      <c r="C920" s="25"/>
    </row>
    <row r="921" spans="1:3" ht="14.25">
      <c r="A921" s="7" t="s">
        <v>602</v>
      </c>
      <c r="B921" s="7"/>
      <c r="C921" s="25"/>
    </row>
    <row r="922" spans="1:3" ht="14.25">
      <c r="A922" s="7" t="s">
        <v>708</v>
      </c>
      <c r="B922" s="7">
        <v>358</v>
      </c>
      <c r="C922" s="25"/>
    </row>
    <row r="923" spans="1:3" ht="14.25">
      <c r="A923" s="7" t="s">
        <v>710</v>
      </c>
      <c r="B923" s="7"/>
      <c r="C923" s="25"/>
    </row>
    <row r="924" spans="1:3" ht="14.25">
      <c r="A924" s="7" t="s">
        <v>712</v>
      </c>
      <c r="B924" s="7"/>
      <c r="C924" s="25"/>
    </row>
    <row r="925" spans="1:3" ht="14.25">
      <c r="A925" s="7" t="s">
        <v>714</v>
      </c>
      <c r="B925" s="7"/>
      <c r="C925" s="25"/>
    </row>
    <row r="926" spans="1:3" ht="14.25">
      <c r="A926" s="7" t="s">
        <v>716</v>
      </c>
      <c r="B926" s="7"/>
      <c r="C926" s="25"/>
    </row>
    <row r="927" spans="1:3" ht="14.25">
      <c r="A927" s="7" t="s">
        <v>718</v>
      </c>
      <c r="B927" s="7"/>
      <c r="C927" s="25"/>
    </row>
    <row r="928" spans="1:3" ht="14.25">
      <c r="A928" s="7" t="s">
        <v>720</v>
      </c>
      <c r="B928" s="7">
        <v>38</v>
      </c>
      <c r="C928" s="25">
        <v>22.580645161290324</v>
      </c>
    </row>
    <row r="929" spans="1:3" ht="14.25">
      <c r="A929" s="7" t="s">
        <v>721</v>
      </c>
      <c r="B929" s="7">
        <f>SUM(B930:B934)</f>
        <v>359</v>
      </c>
      <c r="C929" s="25">
        <v>2.865329512893977</v>
      </c>
    </row>
    <row r="930" spans="1:3" ht="14.25">
      <c r="A930" s="7" t="s">
        <v>722</v>
      </c>
      <c r="B930" s="7">
        <v>139</v>
      </c>
      <c r="C930" s="25">
        <v>7.751937984496116</v>
      </c>
    </row>
    <row r="931" spans="1:3" ht="14.25">
      <c r="A931" s="7" t="s">
        <v>723</v>
      </c>
      <c r="B931" s="7"/>
      <c r="C931" s="25"/>
    </row>
    <row r="932" spans="1:3" ht="14.25">
      <c r="A932" s="7" t="s">
        <v>725</v>
      </c>
      <c r="B932" s="7"/>
      <c r="C932" s="25"/>
    </row>
    <row r="933" spans="1:3" ht="14.25">
      <c r="A933" s="7" t="s">
        <v>727</v>
      </c>
      <c r="B933" s="7"/>
      <c r="C933" s="25"/>
    </row>
    <row r="934" spans="1:3" ht="14.25">
      <c r="A934" s="7" t="s">
        <v>729</v>
      </c>
      <c r="B934" s="7">
        <v>220</v>
      </c>
      <c r="C934" s="25">
        <v>0</v>
      </c>
    </row>
    <row r="935" spans="1:3" ht="14.25">
      <c r="A935" s="7" t="s">
        <v>731</v>
      </c>
      <c r="B935" s="7">
        <f>SUM(B936:B941)</f>
        <v>50</v>
      </c>
      <c r="C935" s="25"/>
    </row>
    <row r="936" spans="1:3" ht="14.25">
      <c r="A936" s="7" t="s">
        <v>733</v>
      </c>
      <c r="B936" s="7">
        <v>50</v>
      </c>
      <c r="C936" s="25">
        <v>150</v>
      </c>
    </row>
    <row r="937" spans="1:3" ht="14.25">
      <c r="A937" s="7" t="s">
        <v>1212</v>
      </c>
      <c r="B937" s="7"/>
      <c r="C937" s="25"/>
    </row>
    <row r="938" spans="1:3" ht="14.25">
      <c r="A938" s="7" t="s">
        <v>737</v>
      </c>
      <c r="B938" s="7"/>
      <c r="C938" s="25"/>
    </row>
    <row r="939" spans="1:3" ht="14.25">
      <c r="A939" s="7" t="s">
        <v>739</v>
      </c>
      <c r="B939" s="7"/>
      <c r="C939" s="25"/>
    </row>
    <row r="940" spans="1:3" ht="14.25">
      <c r="A940" s="7" t="s">
        <v>741</v>
      </c>
      <c r="B940" s="7"/>
      <c r="C940" s="25"/>
    </row>
    <row r="941" spans="1:3" ht="14.25">
      <c r="A941" s="7" t="s">
        <v>743</v>
      </c>
      <c r="B941" s="7"/>
      <c r="C941" s="25"/>
    </row>
    <row r="942" spans="1:3" ht="14.25">
      <c r="A942" s="7" t="s">
        <v>1213</v>
      </c>
      <c r="B942" s="7">
        <f>SUM(B943:B945)</f>
        <v>0</v>
      </c>
      <c r="C942" s="25"/>
    </row>
    <row r="943" spans="1:3" ht="14.25">
      <c r="A943" s="7" t="s">
        <v>1214</v>
      </c>
      <c r="B943" s="7"/>
      <c r="C943" s="25"/>
    </row>
    <row r="944" spans="1:3" ht="14.25">
      <c r="A944" s="7" t="s">
        <v>1215</v>
      </c>
      <c r="B944" s="7"/>
      <c r="C944" s="25"/>
    </row>
    <row r="945" spans="1:3" ht="14.25">
      <c r="A945" s="7" t="s">
        <v>1216</v>
      </c>
      <c r="B945" s="7"/>
      <c r="C945" s="25"/>
    </row>
    <row r="946" spans="1:3" ht="14.25">
      <c r="A946" s="7" t="s">
        <v>1217</v>
      </c>
      <c r="B946" s="7">
        <f>SUM(B947:B949)</f>
        <v>0</v>
      </c>
      <c r="C946" s="25"/>
    </row>
    <row r="947" spans="1:3" ht="14.25">
      <c r="A947" s="7" t="s">
        <v>1218</v>
      </c>
      <c r="B947" s="7"/>
      <c r="C947" s="25"/>
    </row>
    <row r="948" spans="1:3" ht="14.25">
      <c r="A948" s="7" t="s">
        <v>1219</v>
      </c>
      <c r="B948" s="7"/>
      <c r="C948" s="25"/>
    </row>
    <row r="949" spans="1:3" ht="14.25">
      <c r="A949" s="7" t="s">
        <v>1210</v>
      </c>
      <c r="B949" s="7"/>
      <c r="C949" s="25"/>
    </row>
    <row r="950" spans="1:3" ht="14.25">
      <c r="A950" s="7" t="s">
        <v>711</v>
      </c>
      <c r="B950" s="7">
        <f>SUM(B951:B952)</f>
        <v>8054</v>
      </c>
      <c r="C950" s="25">
        <v>435.5053191489362</v>
      </c>
    </row>
    <row r="951" spans="1:3" ht="14.25">
      <c r="A951" s="7" t="s">
        <v>713</v>
      </c>
      <c r="B951" s="7"/>
      <c r="C951" s="25"/>
    </row>
    <row r="952" spans="1:3" ht="14.25">
      <c r="A952" s="7" t="s">
        <v>715</v>
      </c>
      <c r="B952" s="7">
        <v>8054</v>
      </c>
      <c r="C952" s="25">
        <v>435.5053191489362</v>
      </c>
    </row>
    <row r="953" spans="1:3" ht="14.25">
      <c r="A953" s="7" t="s">
        <v>1211</v>
      </c>
      <c r="B953" s="7">
        <f>B954+B984+B994+B1004+B1009+B1016+B1021</f>
        <v>9855</v>
      </c>
      <c r="C953" s="25">
        <v>1.3</v>
      </c>
    </row>
    <row r="954" spans="1:3" ht="14.25">
      <c r="A954" s="7" t="s">
        <v>719</v>
      </c>
      <c r="B954" s="7">
        <f>SUM(B955:B983)</f>
        <v>9850</v>
      </c>
      <c r="C954" s="25">
        <v>1.7351786820904769</v>
      </c>
    </row>
    <row r="955" spans="1:3" ht="14.25">
      <c r="A955" s="7" t="s">
        <v>598</v>
      </c>
      <c r="B955" s="7">
        <v>252</v>
      </c>
      <c r="C955" s="25">
        <v>2.857142857142847</v>
      </c>
    </row>
    <row r="956" spans="1:3" ht="14.25">
      <c r="A956" s="7" t="s">
        <v>600</v>
      </c>
      <c r="B956" s="7">
        <v>2618</v>
      </c>
      <c r="C956" s="25">
        <v>0.6535947712418277</v>
      </c>
    </row>
    <row r="957" spans="1:3" ht="14.25">
      <c r="A957" s="7" t="s">
        <v>602</v>
      </c>
      <c r="B957" s="7"/>
      <c r="C957" s="25"/>
    </row>
    <row r="958" spans="1:3" ht="14.25">
      <c r="A958" s="7" t="s">
        <v>724</v>
      </c>
      <c r="B958" s="7"/>
      <c r="C958" s="25"/>
    </row>
    <row r="959" spans="1:3" ht="14.25">
      <c r="A959" s="7" t="s">
        <v>726</v>
      </c>
      <c r="B959" s="7"/>
      <c r="C959" s="25"/>
    </row>
    <row r="960" spans="1:3" ht="14.25">
      <c r="A960" s="7" t="s">
        <v>728</v>
      </c>
      <c r="B960" s="7">
        <v>6843</v>
      </c>
      <c r="C960" s="25">
        <v>1.9061801935964295</v>
      </c>
    </row>
    <row r="961" spans="1:3" ht="14.25">
      <c r="A961" s="7" t="s">
        <v>730</v>
      </c>
      <c r="B961" s="7"/>
      <c r="C961" s="25"/>
    </row>
    <row r="962" spans="1:3" ht="14.25">
      <c r="A962" s="7" t="s">
        <v>732</v>
      </c>
      <c r="B962" s="7">
        <v>27</v>
      </c>
      <c r="C962" s="25">
        <v>0</v>
      </c>
    </row>
    <row r="963" spans="1:3" ht="14.25">
      <c r="A963" s="7" t="s">
        <v>734</v>
      </c>
      <c r="B963" s="7"/>
      <c r="C963" s="25"/>
    </row>
    <row r="964" spans="1:3" ht="14.25">
      <c r="A964" s="7" t="s">
        <v>736</v>
      </c>
      <c r="B964" s="7"/>
      <c r="C964" s="25"/>
    </row>
    <row r="965" spans="1:3" ht="14.25">
      <c r="A965" s="7" t="s">
        <v>738</v>
      </c>
      <c r="B965" s="7"/>
      <c r="C965" s="25"/>
    </row>
    <row r="966" spans="1:3" ht="14.25">
      <c r="A966" s="7" t="s">
        <v>740</v>
      </c>
      <c r="B966" s="7">
        <v>95</v>
      </c>
      <c r="C966" s="25">
        <v>20.253164556962023</v>
      </c>
    </row>
    <row r="967" spans="1:3" ht="14.25">
      <c r="A967" s="7" t="s">
        <v>742</v>
      </c>
      <c r="B967" s="7"/>
      <c r="C967" s="25"/>
    </row>
    <row r="968" spans="1:3" ht="14.25">
      <c r="A968" s="7" t="s">
        <v>744</v>
      </c>
      <c r="B968" s="7"/>
      <c r="C968" s="25"/>
    </row>
    <row r="969" spans="1:3" ht="14.25">
      <c r="A969" s="7" t="s">
        <v>746</v>
      </c>
      <c r="B969" s="7"/>
      <c r="C969" s="25"/>
    </row>
    <row r="970" spans="1:3" ht="14.25">
      <c r="A970" s="7" t="s">
        <v>748</v>
      </c>
      <c r="B970" s="7"/>
      <c r="C970" s="25"/>
    </row>
    <row r="971" spans="1:3" ht="14.25">
      <c r="A971" s="7" t="s">
        <v>750</v>
      </c>
      <c r="B971" s="7"/>
      <c r="C971" s="25"/>
    </row>
    <row r="972" spans="1:3" ht="14.25">
      <c r="A972" s="7" t="s">
        <v>752</v>
      </c>
      <c r="B972" s="7"/>
      <c r="C972" s="25"/>
    </row>
    <row r="973" spans="1:3" ht="14.25">
      <c r="A973" s="7" t="s">
        <v>754</v>
      </c>
      <c r="B973" s="7"/>
      <c r="C973" s="25"/>
    </row>
    <row r="974" spans="1:3" ht="14.25">
      <c r="A974" s="7" t="s">
        <v>756</v>
      </c>
      <c r="B974" s="7"/>
      <c r="C974" s="25"/>
    </row>
    <row r="975" spans="1:3" ht="14.25">
      <c r="A975" s="7" t="s">
        <v>758</v>
      </c>
      <c r="B975" s="7"/>
      <c r="C975" s="25"/>
    </row>
    <row r="976" spans="1:3" ht="14.25">
      <c r="A976" s="7" t="s">
        <v>759</v>
      </c>
      <c r="B976" s="7"/>
      <c r="C976" s="25"/>
    </row>
    <row r="977" spans="1:3" ht="14.25">
      <c r="A977" s="7" t="s">
        <v>761</v>
      </c>
      <c r="B977" s="7"/>
      <c r="C977" s="25"/>
    </row>
    <row r="978" spans="1:3" ht="14.25">
      <c r="A978" s="7" t="s">
        <v>763</v>
      </c>
      <c r="B978" s="7">
        <v>15</v>
      </c>
      <c r="C978" s="25"/>
    </row>
    <row r="979" spans="1:3" ht="14.25">
      <c r="A979" s="7" t="s">
        <v>765</v>
      </c>
      <c r="B979" s="7"/>
      <c r="C979" s="25"/>
    </row>
    <row r="980" spans="1:3" ht="14.25">
      <c r="A980" s="7" t="s">
        <v>767</v>
      </c>
      <c r="B980" s="7"/>
      <c r="C980" s="25"/>
    </row>
    <row r="981" spans="1:3" ht="14.25">
      <c r="A981" s="7" t="s">
        <v>769</v>
      </c>
      <c r="B981" s="7"/>
      <c r="C981" s="25"/>
    </row>
    <row r="982" spans="1:3" ht="14.25">
      <c r="A982" s="7" t="s">
        <v>771</v>
      </c>
      <c r="B982" s="7"/>
      <c r="C982" s="25"/>
    </row>
    <row r="983" spans="1:3" ht="14.25">
      <c r="A983" s="7" t="s">
        <v>773</v>
      </c>
      <c r="B983" s="7"/>
      <c r="C983" s="25"/>
    </row>
    <row r="984" spans="1:3" ht="14.25">
      <c r="A984" s="7" t="s">
        <v>774</v>
      </c>
      <c r="B984" s="7">
        <f>SUM(B985:B993)</f>
        <v>0</v>
      </c>
      <c r="C984" s="25"/>
    </row>
    <row r="985" spans="1:3" ht="14.25">
      <c r="A985" s="7" t="s">
        <v>598</v>
      </c>
      <c r="B985" s="7"/>
      <c r="C985" s="25"/>
    </row>
    <row r="986" spans="1:3" ht="14.25">
      <c r="A986" s="7" t="s">
        <v>600</v>
      </c>
      <c r="B986" s="7"/>
      <c r="C986" s="25"/>
    </row>
    <row r="987" spans="1:3" ht="14.25">
      <c r="A987" s="7" t="s">
        <v>602</v>
      </c>
      <c r="B987" s="7"/>
      <c r="C987" s="25"/>
    </row>
    <row r="988" spans="1:3" ht="14.25">
      <c r="A988" s="7" t="s">
        <v>777</v>
      </c>
      <c r="B988" s="7"/>
      <c r="C988" s="25"/>
    </row>
    <row r="989" spans="1:3" ht="14.25">
      <c r="A989" s="7" t="s">
        <v>779</v>
      </c>
      <c r="B989" s="7"/>
      <c r="C989" s="25"/>
    </row>
    <row r="990" spans="1:3" ht="14.25">
      <c r="A990" s="7" t="s">
        <v>781</v>
      </c>
      <c r="B990" s="7"/>
      <c r="C990" s="25"/>
    </row>
    <row r="991" spans="1:3" ht="14.25">
      <c r="A991" s="7" t="s">
        <v>783</v>
      </c>
      <c r="B991" s="7"/>
      <c r="C991" s="25"/>
    </row>
    <row r="992" spans="1:3" ht="14.25">
      <c r="A992" s="7" t="s">
        <v>1220</v>
      </c>
      <c r="B992" s="7"/>
      <c r="C992" s="25"/>
    </row>
    <row r="993" spans="1:3" ht="14.25">
      <c r="A993" s="7" t="s">
        <v>787</v>
      </c>
      <c r="B993" s="7"/>
      <c r="C993" s="25"/>
    </row>
    <row r="994" spans="1:3" ht="14.25">
      <c r="A994" s="7" t="s">
        <v>789</v>
      </c>
      <c r="B994" s="7">
        <f>SUM(B995:B1003)</f>
        <v>0</v>
      </c>
      <c r="C994" s="25"/>
    </row>
    <row r="995" spans="1:3" ht="14.25">
      <c r="A995" s="7" t="s">
        <v>598</v>
      </c>
      <c r="B995" s="7"/>
      <c r="C995" s="25"/>
    </row>
    <row r="996" spans="1:3" ht="14.25">
      <c r="A996" s="7" t="s">
        <v>600</v>
      </c>
      <c r="B996" s="7"/>
      <c r="C996" s="25"/>
    </row>
    <row r="997" spans="1:3" ht="14.25">
      <c r="A997" s="7" t="s">
        <v>602</v>
      </c>
      <c r="B997" s="7"/>
      <c r="C997" s="25"/>
    </row>
    <row r="998" spans="1:3" ht="14.25">
      <c r="A998" s="7" t="s">
        <v>794</v>
      </c>
      <c r="B998" s="7"/>
      <c r="C998" s="25"/>
    </row>
    <row r="999" spans="1:3" ht="14.25">
      <c r="A999" s="7" t="s">
        <v>796</v>
      </c>
      <c r="B999" s="7"/>
      <c r="C999" s="25"/>
    </row>
    <row r="1000" spans="1:3" ht="14.25">
      <c r="A1000" s="7" t="s">
        <v>797</v>
      </c>
      <c r="B1000" s="7"/>
      <c r="C1000" s="25"/>
    </row>
    <row r="1001" spans="1:3" ht="14.25">
      <c r="A1001" s="7" t="s">
        <v>798</v>
      </c>
      <c r="B1001" s="7"/>
      <c r="C1001" s="25"/>
    </row>
    <row r="1002" spans="1:3" ht="14.25">
      <c r="A1002" s="7" t="s">
        <v>799</v>
      </c>
      <c r="B1002" s="7"/>
      <c r="C1002" s="25"/>
    </row>
    <row r="1003" spans="1:3" ht="14.25">
      <c r="A1003" s="7" t="s">
        <v>760</v>
      </c>
      <c r="B1003" s="7"/>
      <c r="C1003" s="25"/>
    </row>
    <row r="1004" spans="1:3" ht="14.25">
      <c r="A1004" s="7" t="s">
        <v>762</v>
      </c>
      <c r="B1004" s="7">
        <f>SUM(B1005:B1008)</f>
        <v>0</v>
      </c>
      <c r="C1004" s="25"/>
    </row>
    <row r="1005" spans="1:3" ht="14.25">
      <c r="A1005" s="7" t="s">
        <v>764</v>
      </c>
      <c r="B1005" s="7"/>
      <c r="C1005" s="25"/>
    </row>
    <row r="1006" spans="1:3" ht="14.25">
      <c r="A1006" s="7" t="s">
        <v>766</v>
      </c>
      <c r="B1006" s="7"/>
      <c r="C1006" s="25"/>
    </row>
    <row r="1007" spans="1:3" ht="14.25">
      <c r="A1007" s="7" t="s">
        <v>768</v>
      </c>
      <c r="B1007" s="7"/>
      <c r="C1007" s="25"/>
    </row>
    <row r="1008" spans="1:3" ht="14.25">
      <c r="A1008" s="7" t="s">
        <v>770</v>
      </c>
      <c r="B1008" s="7"/>
      <c r="C1008" s="25"/>
    </row>
    <row r="1009" spans="1:3" ht="14.25">
      <c r="A1009" s="7" t="s">
        <v>772</v>
      </c>
      <c r="B1009" s="7">
        <f>SUM(B1010:B1015)</f>
        <v>5</v>
      </c>
      <c r="C1009" s="25"/>
    </row>
    <row r="1010" spans="1:3" ht="14.25">
      <c r="A1010" s="7" t="s">
        <v>598</v>
      </c>
      <c r="B1010" s="7"/>
      <c r="C1010" s="25"/>
    </row>
    <row r="1011" spans="1:3" ht="14.25">
      <c r="A1011" s="7" t="s">
        <v>600</v>
      </c>
      <c r="B1011" s="7">
        <v>5</v>
      </c>
      <c r="C1011" s="25"/>
    </row>
    <row r="1012" spans="1:3" ht="14.25">
      <c r="A1012" s="7" t="s">
        <v>602</v>
      </c>
      <c r="B1012" s="7"/>
      <c r="C1012" s="25"/>
    </row>
    <row r="1013" spans="1:3" ht="14.25">
      <c r="A1013" s="7" t="s">
        <v>775</v>
      </c>
      <c r="B1013" s="7"/>
      <c r="C1013" s="25"/>
    </row>
    <row r="1014" spans="1:3" ht="14.25">
      <c r="A1014" s="7" t="s">
        <v>776</v>
      </c>
      <c r="B1014" s="7"/>
      <c r="C1014" s="25"/>
    </row>
    <row r="1015" spans="1:3" ht="14.25">
      <c r="A1015" s="7" t="s">
        <v>778</v>
      </c>
      <c r="B1015" s="7"/>
      <c r="C1015" s="25"/>
    </row>
    <row r="1016" spans="1:3" ht="14.25">
      <c r="A1016" s="7" t="s">
        <v>780</v>
      </c>
      <c r="B1016" s="7">
        <f>SUM(B1017:B1020)</f>
        <v>0</v>
      </c>
      <c r="C1016" s="25"/>
    </row>
    <row r="1017" spans="1:3" ht="14.25">
      <c r="A1017" s="7" t="s">
        <v>782</v>
      </c>
      <c r="B1017" s="7"/>
      <c r="C1017" s="25"/>
    </row>
    <row r="1018" spans="1:3" ht="14.25">
      <c r="A1018" s="7" t="s">
        <v>784</v>
      </c>
      <c r="B1018" s="7"/>
      <c r="C1018" s="25"/>
    </row>
    <row r="1019" spans="1:3" ht="14.25">
      <c r="A1019" s="7" t="s">
        <v>1221</v>
      </c>
      <c r="B1019" s="7"/>
      <c r="C1019" s="25"/>
    </row>
    <row r="1020" spans="1:3" ht="14.25">
      <c r="A1020" s="7" t="s">
        <v>788</v>
      </c>
      <c r="B1020" s="7"/>
      <c r="C1020" s="25"/>
    </row>
    <row r="1021" spans="1:3" ht="14.25">
      <c r="A1021" s="7" t="s">
        <v>790</v>
      </c>
      <c r="B1021" s="7">
        <f>SUM(B1022:B1023)</f>
        <v>0</v>
      </c>
      <c r="C1021" s="25"/>
    </row>
    <row r="1022" spans="1:3" ht="14.25">
      <c r="A1022" s="7" t="s">
        <v>791</v>
      </c>
      <c r="B1022" s="7"/>
      <c r="C1022" s="25"/>
    </row>
    <row r="1023" spans="1:3" ht="14.25">
      <c r="A1023" s="7" t="s">
        <v>792</v>
      </c>
      <c r="B1023" s="7"/>
      <c r="C1023" s="25"/>
    </row>
    <row r="1024" spans="1:3" ht="14.25">
      <c r="A1024" s="7" t="s">
        <v>1222</v>
      </c>
      <c r="B1024" s="7">
        <f>B1025+B1035+B1051+B1056+B1070+B1078+B1084+B1091</f>
        <v>6079</v>
      </c>
      <c r="C1024" s="25">
        <v>0.7</v>
      </c>
    </row>
    <row r="1025" spans="1:3" ht="14.25">
      <c r="A1025" s="7" t="s">
        <v>1223</v>
      </c>
      <c r="B1025" s="7">
        <f>SUM(B1026:B1034)</f>
        <v>510</v>
      </c>
      <c r="C1025" s="25"/>
    </row>
    <row r="1026" spans="1:3" ht="14.25">
      <c r="A1026" s="7" t="s">
        <v>598</v>
      </c>
      <c r="B1026" s="7">
        <v>146</v>
      </c>
      <c r="C1026" s="25"/>
    </row>
    <row r="1027" spans="1:3" ht="14.25">
      <c r="A1027" s="7" t="s">
        <v>600</v>
      </c>
      <c r="B1027" s="7">
        <v>97</v>
      </c>
      <c r="C1027" s="25"/>
    </row>
    <row r="1028" spans="1:3" ht="14.25">
      <c r="A1028" s="7" t="s">
        <v>602</v>
      </c>
      <c r="B1028" s="7"/>
      <c r="C1028" s="25"/>
    </row>
    <row r="1029" spans="1:3" ht="14.25">
      <c r="A1029" s="7" t="s">
        <v>800</v>
      </c>
      <c r="B1029" s="7">
        <v>106</v>
      </c>
      <c r="C1029" s="25"/>
    </row>
    <row r="1030" spans="1:3" ht="14.25">
      <c r="A1030" s="7" t="s">
        <v>801</v>
      </c>
      <c r="B1030" s="7"/>
      <c r="C1030" s="25"/>
    </row>
    <row r="1031" spans="1:3" ht="14.25">
      <c r="A1031" s="7" t="s">
        <v>802</v>
      </c>
      <c r="B1031" s="7"/>
      <c r="C1031" s="25"/>
    </row>
    <row r="1032" spans="1:3" ht="14.25">
      <c r="A1032" s="7" t="s">
        <v>803</v>
      </c>
      <c r="B1032" s="7"/>
      <c r="C1032" s="25"/>
    </row>
    <row r="1033" spans="1:3" ht="14.25">
      <c r="A1033" s="7" t="s">
        <v>804</v>
      </c>
      <c r="B1033" s="7"/>
      <c r="C1033" s="25"/>
    </row>
    <row r="1034" spans="1:3" ht="14.25">
      <c r="A1034" s="7" t="s">
        <v>806</v>
      </c>
      <c r="B1034" s="7">
        <v>161</v>
      </c>
      <c r="C1034" s="25">
        <v>6.62251655629138</v>
      </c>
    </row>
    <row r="1035" spans="1:3" ht="14.25">
      <c r="A1035" s="7" t="s">
        <v>808</v>
      </c>
      <c r="B1035" s="7">
        <f>SUM(B1036:B1050)</f>
        <v>3440</v>
      </c>
      <c r="C1035" s="25"/>
    </row>
    <row r="1036" spans="1:3" ht="14.25">
      <c r="A1036" s="7" t="s">
        <v>598</v>
      </c>
      <c r="B1036" s="7"/>
      <c r="C1036" s="25"/>
    </row>
    <row r="1037" spans="1:3" ht="14.25">
      <c r="A1037" s="7" t="s">
        <v>600</v>
      </c>
      <c r="B1037" s="7"/>
      <c r="C1037" s="25"/>
    </row>
    <row r="1038" spans="1:3" ht="14.25">
      <c r="A1038" s="7" t="s">
        <v>602</v>
      </c>
      <c r="B1038" s="7"/>
      <c r="C1038" s="25"/>
    </row>
    <row r="1039" spans="1:3" ht="14.25">
      <c r="A1039" s="7" t="s">
        <v>813</v>
      </c>
      <c r="B1039" s="7">
        <v>1540</v>
      </c>
      <c r="C1039" s="25"/>
    </row>
    <row r="1040" spans="1:3" ht="14.25">
      <c r="A1040" s="7" t="s">
        <v>815</v>
      </c>
      <c r="B1040" s="7"/>
      <c r="C1040" s="25"/>
    </row>
    <row r="1041" spans="1:3" ht="14.25">
      <c r="A1041" s="7" t="s">
        <v>816</v>
      </c>
      <c r="B1041" s="7"/>
      <c r="C1041" s="25"/>
    </row>
    <row r="1042" spans="1:3" ht="14.25">
      <c r="A1042" s="7" t="s">
        <v>818</v>
      </c>
      <c r="B1042" s="7"/>
      <c r="C1042" s="25"/>
    </row>
    <row r="1043" spans="1:3" ht="14.25">
      <c r="A1043" s="7" t="s">
        <v>820</v>
      </c>
      <c r="B1043" s="7"/>
      <c r="C1043" s="25"/>
    </row>
    <row r="1044" spans="1:3" ht="14.25">
      <c r="A1044" s="7" t="s">
        <v>822</v>
      </c>
      <c r="B1044" s="7"/>
      <c r="C1044" s="25"/>
    </row>
    <row r="1045" spans="1:3" ht="14.25">
      <c r="A1045" s="7" t="s">
        <v>823</v>
      </c>
      <c r="B1045" s="7"/>
      <c r="C1045" s="25"/>
    </row>
    <row r="1046" spans="1:3" ht="14.25">
      <c r="A1046" s="7" t="s">
        <v>824</v>
      </c>
      <c r="B1046" s="7"/>
      <c r="C1046" s="25"/>
    </row>
    <row r="1047" spans="1:3" ht="14.25">
      <c r="A1047" s="7" t="s">
        <v>825</v>
      </c>
      <c r="B1047" s="7"/>
      <c r="C1047" s="25"/>
    </row>
    <row r="1048" spans="1:3" ht="14.25">
      <c r="A1048" s="7" t="s">
        <v>827</v>
      </c>
      <c r="B1048" s="7"/>
      <c r="C1048" s="25"/>
    </row>
    <row r="1049" spans="1:3" ht="14.25">
      <c r="A1049" s="7" t="s">
        <v>829</v>
      </c>
      <c r="B1049" s="7"/>
      <c r="C1049" s="25"/>
    </row>
    <row r="1050" spans="1:3" ht="14.25">
      <c r="A1050" s="7" t="s">
        <v>831</v>
      </c>
      <c r="B1050" s="7">
        <v>1900</v>
      </c>
      <c r="C1050" s="25">
        <v>0</v>
      </c>
    </row>
    <row r="1051" spans="1:3" ht="14.25">
      <c r="A1051" s="7" t="s">
        <v>833</v>
      </c>
      <c r="B1051" s="7">
        <f>SUM(B1052:B1055)</f>
        <v>0</v>
      </c>
      <c r="C1051" s="25"/>
    </row>
    <row r="1052" spans="1:3" ht="14.25">
      <c r="A1052" s="7" t="s">
        <v>598</v>
      </c>
      <c r="B1052" s="7"/>
      <c r="C1052" s="25"/>
    </row>
    <row r="1053" spans="1:3" ht="14.25">
      <c r="A1053" s="7" t="s">
        <v>600</v>
      </c>
      <c r="B1053" s="7"/>
      <c r="C1053" s="25"/>
    </row>
    <row r="1054" spans="1:3" ht="14.25">
      <c r="A1054" s="7" t="s">
        <v>602</v>
      </c>
      <c r="B1054" s="7"/>
      <c r="C1054" s="25"/>
    </row>
    <row r="1055" spans="1:3" ht="14.25">
      <c r="A1055" s="7" t="s">
        <v>835</v>
      </c>
      <c r="B1055" s="7"/>
      <c r="C1055" s="25"/>
    </row>
    <row r="1056" spans="1:3" ht="14.25">
      <c r="A1056" s="7" t="s">
        <v>1224</v>
      </c>
      <c r="B1056" s="7">
        <f>SUM(B1057:B1069)</f>
        <v>382</v>
      </c>
      <c r="C1056" s="25">
        <v>17.9</v>
      </c>
    </row>
    <row r="1057" spans="1:3" ht="14.25">
      <c r="A1057" s="7" t="s">
        <v>598</v>
      </c>
      <c r="B1057" s="7">
        <v>231</v>
      </c>
      <c r="C1057" s="25">
        <v>15.5</v>
      </c>
    </row>
    <row r="1058" spans="1:3" ht="14.25">
      <c r="A1058" s="7" t="s">
        <v>600</v>
      </c>
      <c r="B1058" s="7">
        <v>41</v>
      </c>
      <c r="C1058" s="25">
        <v>32.258064516129025</v>
      </c>
    </row>
    <row r="1059" spans="1:3" ht="14.25">
      <c r="A1059" s="7" t="s">
        <v>602</v>
      </c>
      <c r="B1059" s="7"/>
      <c r="C1059" s="25"/>
    </row>
    <row r="1060" spans="1:3" ht="14.25">
      <c r="A1060" s="7" t="s">
        <v>805</v>
      </c>
      <c r="B1060" s="7"/>
      <c r="C1060" s="25"/>
    </row>
    <row r="1061" spans="1:3" ht="14.25">
      <c r="A1061" s="7" t="s">
        <v>807</v>
      </c>
      <c r="B1061" s="7"/>
      <c r="C1061" s="25"/>
    </row>
    <row r="1062" spans="1:3" ht="14.25">
      <c r="A1062" s="7" t="s">
        <v>809</v>
      </c>
      <c r="B1062" s="7"/>
      <c r="C1062" s="25"/>
    </row>
    <row r="1063" spans="1:3" ht="14.25">
      <c r="A1063" s="7" t="s">
        <v>810</v>
      </c>
      <c r="B1063" s="7"/>
      <c r="C1063" s="25"/>
    </row>
    <row r="1064" spans="1:3" ht="14.25">
      <c r="A1064" s="7" t="s">
        <v>811</v>
      </c>
      <c r="B1064" s="7"/>
      <c r="C1064" s="25"/>
    </row>
    <row r="1065" spans="1:3" ht="14.25">
      <c r="A1065" s="7" t="s">
        <v>812</v>
      </c>
      <c r="B1065" s="7">
        <v>10</v>
      </c>
      <c r="C1065" s="25">
        <v>0</v>
      </c>
    </row>
    <row r="1066" spans="1:3" ht="14.25">
      <c r="A1066" s="7" t="s">
        <v>814</v>
      </c>
      <c r="B1066" s="7"/>
      <c r="C1066" s="25"/>
    </row>
    <row r="1067" spans="1:3" ht="14.25">
      <c r="A1067" s="7" t="s">
        <v>775</v>
      </c>
      <c r="B1067" s="7"/>
      <c r="C1067" s="25"/>
    </row>
    <row r="1068" spans="1:3" ht="14.25">
      <c r="A1068" s="7" t="s">
        <v>817</v>
      </c>
      <c r="B1068" s="7"/>
      <c r="C1068" s="25"/>
    </row>
    <row r="1069" spans="1:3" ht="14.25">
      <c r="A1069" s="7" t="s">
        <v>819</v>
      </c>
      <c r="B1069" s="7">
        <v>100</v>
      </c>
      <c r="C1069" s="25">
        <v>20.481927710843383</v>
      </c>
    </row>
    <row r="1070" spans="1:3" ht="14.25">
      <c r="A1070" s="7" t="s">
        <v>821</v>
      </c>
      <c r="B1070" s="7">
        <f>SUM(B1071:B1077)</f>
        <v>1114</v>
      </c>
      <c r="C1070" s="25"/>
    </row>
    <row r="1071" spans="1:3" ht="14.25">
      <c r="A1071" s="7" t="s">
        <v>598</v>
      </c>
      <c r="B1071" s="7">
        <v>355</v>
      </c>
      <c r="C1071" s="25">
        <v>2.6011560693641522</v>
      </c>
    </row>
    <row r="1072" spans="1:3" ht="14.25">
      <c r="A1072" s="7" t="s">
        <v>600</v>
      </c>
      <c r="B1072" s="7">
        <v>600</v>
      </c>
      <c r="C1072" s="25">
        <v>0</v>
      </c>
    </row>
    <row r="1073" spans="1:3" ht="14.25">
      <c r="A1073" s="7" t="s">
        <v>602</v>
      </c>
      <c r="B1073" s="7"/>
      <c r="C1073" s="25"/>
    </row>
    <row r="1074" spans="1:3" ht="14.25">
      <c r="A1074" s="7" t="s">
        <v>826</v>
      </c>
      <c r="B1074" s="7">
        <v>106</v>
      </c>
      <c r="C1074" s="25"/>
    </row>
    <row r="1075" spans="1:3" ht="14.25">
      <c r="A1075" s="7" t="s">
        <v>828</v>
      </c>
      <c r="B1075" s="7"/>
      <c r="C1075" s="25"/>
    </row>
    <row r="1076" spans="1:3" ht="14.25">
      <c r="A1076" s="7" t="s">
        <v>830</v>
      </c>
      <c r="B1076" s="7">
        <v>8</v>
      </c>
      <c r="C1076" s="25">
        <v>0</v>
      </c>
    </row>
    <row r="1077" spans="1:3" ht="14.25">
      <c r="A1077" s="7" t="s">
        <v>832</v>
      </c>
      <c r="B1077" s="7">
        <v>45</v>
      </c>
      <c r="C1077" s="25">
        <v>7.14285714285714</v>
      </c>
    </row>
    <row r="1078" spans="1:3" ht="14.25">
      <c r="A1078" s="7" t="s">
        <v>834</v>
      </c>
      <c r="B1078" s="7">
        <f>SUM(B1079:B1083)</f>
        <v>482</v>
      </c>
      <c r="C1078" s="25">
        <v>6.4017660044150215</v>
      </c>
    </row>
    <row r="1079" spans="1:3" ht="14.25">
      <c r="A1079" s="7" t="s">
        <v>598</v>
      </c>
      <c r="B1079" s="7">
        <v>286</v>
      </c>
      <c r="C1079" s="25">
        <v>6.3197026022304925</v>
      </c>
    </row>
    <row r="1080" spans="1:3" ht="14.25">
      <c r="A1080" s="7" t="s">
        <v>600</v>
      </c>
      <c r="B1080" s="7">
        <v>6</v>
      </c>
      <c r="C1080" s="25"/>
    </row>
    <row r="1081" spans="1:3" ht="14.25">
      <c r="A1081" s="7" t="s">
        <v>602</v>
      </c>
      <c r="B1081" s="7"/>
      <c r="C1081" s="25"/>
    </row>
    <row r="1082" spans="1:3" ht="14.25">
      <c r="A1082" s="7" t="s">
        <v>836</v>
      </c>
      <c r="B1082" s="7"/>
      <c r="C1082" s="25"/>
    </row>
    <row r="1083" spans="1:3" ht="14.25">
      <c r="A1083" s="7" t="s">
        <v>838</v>
      </c>
      <c r="B1083" s="7">
        <v>190</v>
      </c>
      <c r="C1083" s="25">
        <v>9.195402298850585</v>
      </c>
    </row>
    <row r="1084" spans="1:3" ht="14.25">
      <c r="A1084" s="7" t="s">
        <v>839</v>
      </c>
      <c r="B1084" s="7">
        <f>SUM(B1085:B1090)</f>
        <v>32</v>
      </c>
      <c r="C1084" s="25">
        <v>10.344827586206895</v>
      </c>
    </row>
    <row r="1085" spans="1:3" ht="14.25">
      <c r="A1085" s="7" t="s">
        <v>598</v>
      </c>
      <c r="B1085" s="7"/>
      <c r="C1085" s="25"/>
    </row>
    <row r="1086" spans="1:3" ht="14.25">
      <c r="A1086" s="7" t="s">
        <v>600</v>
      </c>
      <c r="B1086" s="7">
        <v>2</v>
      </c>
      <c r="C1086" s="25">
        <v>0</v>
      </c>
    </row>
    <row r="1087" spans="1:3" ht="14.25">
      <c r="A1087" s="7" t="s">
        <v>602</v>
      </c>
      <c r="B1087" s="7"/>
      <c r="C1087" s="25"/>
    </row>
    <row r="1088" spans="1:3" ht="14.25">
      <c r="A1088" s="7" t="s">
        <v>842</v>
      </c>
      <c r="B1088" s="7"/>
      <c r="C1088" s="25"/>
    </row>
    <row r="1089" spans="1:3" ht="14.25">
      <c r="A1089" s="7" t="s">
        <v>844</v>
      </c>
      <c r="B1089" s="7"/>
      <c r="C1089" s="25"/>
    </row>
    <row r="1090" spans="1:3" ht="14.25">
      <c r="A1090" s="7" t="s">
        <v>846</v>
      </c>
      <c r="B1090" s="7">
        <v>30</v>
      </c>
      <c r="C1090" s="25">
        <v>11.111111111111116</v>
      </c>
    </row>
    <row r="1091" spans="1:3" ht="14.25">
      <c r="A1091" s="7" t="s">
        <v>1225</v>
      </c>
      <c r="B1091" s="7">
        <f>SUM(B1092:B1097)</f>
        <v>119</v>
      </c>
      <c r="C1091" s="25"/>
    </row>
    <row r="1092" spans="1:3" ht="14.25">
      <c r="A1092" s="7" t="s">
        <v>848</v>
      </c>
      <c r="B1092" s="7"/>
      <c r="C1092" s="25"/>
    </row>
    <row r="1093" spans="1:3" ht="14.25">
      <c r="A1093" s="7" t="s">
        <v>849</v>
      </c>
      <c r="B1093" s="7"/>
      <c r="C1093" s="25"/>
    </row>
    <row r="1094" spans="1:3" ht="14.25">
      <c r="A1094" s="7" t="s">
        <v>851</v>
      </c>
      <c r="B1094" s="7"/>
      <c r="C1094" s="25"/>
    </row>
    <row r="1095" spans="1:3" ht="14.25">
      <c r="A1095" s="7" t="s">
        <v>853</v>
      </c>
      <c r="B1095" s="7"/>
      <c r="C1095" s="25"/>
    </row>
    <row r="1096" spans="1:3" ht="14.25">
      <c r="A1096" s="7" t="s">
        <v>855</v>
      </c>
      <c r="B1096" s="7"/>
      <c r="C1096" s="25"/>
    </row>
    <row r="1097" spans="1:3" ht="14.25">
      <c r="A1097" s="7" t="s">
        <v>1227</v>
      </c>
      <c r="B1097" s="7">
        <v>119</v>
      </c>
      <c r="C1097" s="25"/>
    </row>
    <row r="1098" spans="1:3" ht="14.25">
      <c r="A1098" s="7" t="s">
        <v>1229</v>
      </c>
      <c r="B1098" s="7">
        <f>B1099+B1109+B1116+B1122</f>
        <v>2560</v>
      </c>
      <c r="C1098" s="25">
        <v>0.7</v>
      </c>
    </row>
    <row r="1099" spans="1:3" ht="14.25">
      <c r="A1099" s="7" t="s">
        <v>861</v>
      </c>
      <c r="B1099" s="7">
        <f>SUM(B1100:B1108)</f>
        <v>301</v>
      </c>
      <c r="C1099" s="25"/>
    </row>
    <row r="1100" spans="1:3" ht="14.25">
      <c r="A1100" s="7" t="s">
        <v>598</v>
      </c>
      <c r="B1100" s="7">
        <v>182</v>
      </c>
      <c r="C1100" s="25"/>
    </row>
    <row r="1101" spans="1:3" ht="14.25">
      <c r="A1101" s="7" t="s">
        <v>600</v>
      </c>
      <c r="B1101" s="7">
        <v>14</v>
      </c>
      <c r="C1101" s="25"/>
    </row>
    <row r="1102" spans="1:3" ht="14.25">
      <c r="A1102" s="7" t="s">
        <v>602</v>
      </c>
      <c r="B1102" s="7"/>
      <c r="C1102" s="25"/>
    </row>
    <row r="1103" spans="1:3" ht="14.25">
      <c r="A1103" s="7" t="s">
        <v>866</v>
      </c>
      <c r="B1103" s="7"/>
      <c r="C1103" s="25"/>
    </row>
    <row r="1104" spans="1:3" ht="14.25">
      <c r="A1104" s="7" t="s">
        <v>868</v>
      </c>
      <c r="B1104" s="7"/>
      <c r="C1104" s="25"/>
    </row>
    <row r="1105" spans="1:3" ht="14.25">
      <c r="A1105" s="7" t="s">
        <v>1235</v>
      </c>
      <c r="B1105" s="7"/>
      <c r="C1105" s="25"/>
    </row>
    <row r="1106" spans="1:3" ht="14.25">
      <c r="A1106" s="7" t="s">
        <v>1236</v>
      </c>
      <c r="B1106" s="7"/>
      <c r="C1106" s="25"/>
    </row>
    <row r="1107" spans="1:3" ht="14.25">
      <c r="A1107" s="7" t="s">
        <v>636</v>
      </c>
      <c r="B1107" s="7">
        <v>25</v>
      </c>
      <c r="C1107" s="25">
        <v>4.166666666666674</v>
      </c>
    </row>
    <row r="1108" spans="1:3" ht="14.25">
      <c r="A1108" s="7" t="s">
        <v>875</v>
      </c>
      <c r="B1108" s="7">
        <v>80</v>
      </c>
      <c r="C1108" s="25"/>
    </row>
    <row r="1109" spans="1:3" ht="14.25">
      <c r="A1109" s="7" t="s">
        <v>876</v>
      </c>
      <c r="B1109" s="7">
        <f>SUM(B1110:B1115)</f>
        <v>1325</v>
      </c>
      <c r="C1109" s="25">
        <v>4.908946951702298</v>
      </c>
    </row>
    <row r="1110" spans="1:3" ht="14.25">
      <c r="A1110" s="7" t="s">
        <v>598</v>
      </c>
      <c r="B1110" s="7">
        <v>120</v>
      </c>
      <c r="C1110" s="25">
        <v>20</v>
      </c>
    </row>
    <row r="1111" spans="1:3" ht="14.25">
      <c r="A1111" s="7" t="s">
        <v>600</v>
      </c>
      <c r="B1111" s="7"/>
      <c r="C1111" s="25"/>
    </row>
    <row r="1112" spans="1:3" ht="14.25">
      <c r="A1112" s="7" t="s">
        <v>602</v>
      </c>
      <c r="B1112" s="7"/>
      <c r="C1112" s="25"/>
    </row>
    <row r="1113" spans="1:3" ht="14.25">
      <c r="A1113" s="7" t="s">
        <v>840</v>
      </c>
      <c r="B1113" s="7">
        <v>1066</v>
      </c>
      <c r="C1113" s="25"/>
    </row>
    <row r="1114" spans="1:3" ht="14.25">
      <c r="A1114" s="7" t="s">
        <v>841</v>
      </c>
      <c r="B1114" s="7">
        <v>68</v>
      </c>
      <c r="C1114" s="25">
        <v>61.904761904761905</v>
      </c>
    </row>
    <row r="1115" spans="1:3" ht="14.25">
      <c r="A1115" s="7" t="s">
        <v>843</v>
      </c>
      <c r="B1115" s="7">
        <v>71</v>
      </c>
      <c r="C1115" s="25">
        <v>73.17073170731707</v>
      </c>
    </row>
    <row r="1116" spans="1:3" ht="14.25">
      <c r="A1116" s="7" t="s">
        <v>845</v>
      </c>
      <c r="B1116" s="7">
        <f>SUM(B1117:B1121)</f>
        <v>100</v>
      </c>
      <c r="C1116" s="25">
        <v>0</v>
      </c>
    </row>
    <row r="1117" spans="1:3" ht="14.25">
      <c r="A1117" s="7" t="s">
        <v>598</v>
      </c>
      <c r="B1117" s="7"/>
      <c r="C1117" s="25"/>
    </row>
    <row r="1118" spans="1:3" ht="14.25">
      <c r="A1118" s="7" t="s">
        <v>600</v>
      </c>
      <c r="B1118" s="7"/>
      <c r="C1118" s="25"/>
    </row>
    <row r="1119" spans="1:3" ht="14.25">
      <c r="A1119" s="7" t="s">
        <v>602</v>
      </c>
      <c r="B1119" s="7"/>
      <c r="C1119" s="25"/>
    </row>
    <row r="1120" spans="1:3" ht="14.25">
      <c r="A1120" s="7" t="s">
        <v>850</v>
      </c>
      <c r="B1120" s="7"/>
      <c r="C1120" s="25"/>
    </row>
    <row r="1121" spans="1:3" ht="14.25">
      <c r="A1121" s="7" t="s">
        <v>852</v>
      </c>
      <c r="B1121" s="7">
        <v>100</v>
      </c>
      <c r="C1121" s="25">
        <v>0</v>
      </c>
    </row>
    <row r="1122" spans="1:3" ht="14.25">
      <c r="A1122" s="7" t="s">
        <v>1226</v>
      </c>
      <c r="B1122" s="7">
        <f>SUM(B1123:B1124)</f>
        <v>834</v>
      </c>
      <c r="C1122" s="25">
        <v>0.3610108303249149</v>
      </c>
    </row>
    <row r="1123" spans="1:3" ht="14.25">
      <c r="A1123" s="7" t="s">
        <v>856</v>
      </c>
      <c r="B1123" s="7"/>
      <c r="C1123" s="25"/>
    </row>
    <row r="1124" spans="1:3" ht="14.25">
      <c r="A1124" s="7" t="s">
        <v>1228</v>
      </c>
      <c r="B1124" s="7">
        <v>834</v>
      </c>
      <c r="C1124" s="25">
        <v>0.3610108303249149</v>
      </c>
    </row>
    <row r="1125" spans="1:3" ht="14.25">
      <c r="A1125" s="7" t="s">
        <v>1230</v>
      </c>
      <c r="B1125" s="7">
        <f>SUM(B1126:B1128)</f>
        <v>413</v>
      </c>
      <c r="C1125" s="25">
        <v>1.4742014742014753</v>
      </c>
    </row>
    <row r="1126" spans="1:3" ht="14.25">
      <c r="A1126" s="7" t="s">
        <v>1231</v>
      </c>
      <c r="B1126" s="7"/>
      <c r="C1126" s="25"/>
    </row>
    <row r="1127" spans="1:3" ht="14.25">
      <c r="A1127" s="7" t="s">
        <v>1232</v>
      </c>
      <c r="B1127" s="7"/>
      <c r="C1127" s="25"/>
    </row>
    <row r="1128" spans="1:3" ht="14.25">
      <c r="A1128" s="7" t="s">
        <v>1233</v>
      </c>
      <c r="B1128" s="7">
        <v>413</v>
      </c>
      <c r="C1128" s="25">
        <v>1.4742014742014753</v>
      </c>
    </row>
    <row r="1129" spans="1:3" ht="14.25">
      <c r="A1129" s="7" t="s">
        <v>1234</v>
      </c>
      <c r="B1129" s="7">
        <f>SUM(B1130:B1138)</f>
        <v>0</v>
      </c>
      <c r="C1129" s="25"/>
    </row>
    <row r="1130" spans="1:3" ht="14.25">
      <c r="A1130" s="7" t="s">
        <v>867</v>
      </c>
      <c r="B1130" s="7"/>
      <c r="C1130" s="25"/>
    </row>
    <row r="1131" spans="1:3" ht="14.25">
      <c r="A1131" s="7" t="s">
        <v>869</v>
      </c>
      <c r="B1131" s="7"/>
      <c r="C1131" s="25"/>
    </row>
    <row r="1132" spans="1:3" ht="14.25">
      <c r="A1132" s="7" t="s">
        <v>871</v>
      </c>
      <c r="B1132" s="7"/>
      <c r="C1132" s="25"/>
    </row>
    <row r="1133" spans="1:3" ht="14.25">
      <c r="A1133" s="7" t="s">
        <v>873</v>
      </c>
      <c r="B1133" s="7"/>
      <c r="C1133" s="25"/>
    </row>
    <row r="1134" spans="1:3" ht="14.25">
      <c r="A1134" s="7" t="s">
        <v>874</v>
      </c>
      <c r="B1134" s="7"/>
      <c r="C1134" s="25"/>
    </row>
    <row r="1135" spans="1:3" ht="14.25">
      <c r="A1135" s="7" t="s">
        <v>632</v>
      </c>
      <c r="B1135" s="7"/>
      <c r="C1135" s="25"/>
    </row>
    <row r="1136" spans="1:3" ht="14.25">
      <c r="A1136" s="7" t="s">
        <v>877</v>
      </c>
      <c r="B1136" s="7"/>
      <c r="C1136" s="25"/>
    </row>
    <row r="1137" spans="1:3" ht="14.25">
      <c r="A1137" s="7" t="s">
        <v>878</v>
      </c>
      <c r="B1137" s="7"/>
      <c r="C1137" s="25"/>
    </row>
    <row r="1138" spans="1:3" ht="14.25">
      <c r="A1138" s="7" t="s">
        <v>879</v>
      </c>
      <c r="B1138" s="7"/>
      <c r="C1138" s="25"/>
    </row>
    <row r="1139" spans="1:3" ht="14.25">
      <c r="A1139" s="7" t="s">
        <v>1237</v>
      </c>
      <c r="B1139" s="7">
        <f>B1140+B1161+B1181+B1190+B1203+B1219</f>
        <v>5084</v>
      </c>
      <c r="C1139" s="25">
        <v>12.7</v>
      </c>
    </row>
    <row r="1140" spans="1:3" ht="14.25">
      <c r="A1140" s="7" t="s">
        <v>883</v>
      </c>
      <c r="B1140" s="7">
        <f>SUM(B1141:B1160)</f>
        <v>4088</v>
      </c>
      <c r="C1140" s="25"/>
    </row>
    <row r="1141" spans="1:3" ht="14.25">
      <c r="A1141" s="7" t="s">
        <v>598</v>
      </c>
      <c r="B1141" s="7">
        <v>1912</v>
      </c>
      <c r="C1141" s="25">
        <v>5.4605626034197385</v>
      </c>
    </row>
    <row r="1142" spans="1:3" ht="14.25">
      <c r="A1142" s="7" t="s">
        <v>600</v>
      </c>
      <c r="B1142" s="7">
        <v>790</v>
      </c>
      <c r="C1142" s="25">
        <v>0</v>
      </c>
    </row>
    <row r="1143" spans="1:3" ht="14.25">
      <c r="A1143" s="7" t="s">
        <v>602</v>
      </c>
      <c r="B1143" s="7"/>
      <c r="C1143" s="25"/>
    </row>
    <row r="1144" spans="1:3" ht="14.25">
      <c r="A1144" s="7" t="s">
        <v>888</v>
      </c>
      <c r="B1144" s="7"/>
      <c r="C1144" s="25"/>
    </row>
    <row r="1145" spans="1:3" ht="14.25">
      <c r="A1145" s="7" t="s">
        <v>890</v>
      </c>
      <c r="B1145" s="7"/>
      <c r="C1145" s="25"/>
    </row>
    <row r="1146" spans="1:3" ht="14.25">
      <c r="A1146" s="7" t="s">
        <v>892</v>
      </c>
      <c r="B1146" s="7"/>
      <c r="C1146" s="25"/>
    </row>
    <row r="1147" spans="1:3" ht="14.25">
      <c r="A1147" s="7" t="s">
        <v>894</v>
      </c>
      <c r="B1147" s="7"/>
      <c r="C1147" s="25"/>
    </row>
    <row r="1148" spans="1:3" ht="14.25">
      <c r="A1148" s="7" t="s">
        <v>896</v>
      </c>
      <c r="B1148" s="7"/>
      <c r="C1148" s="25"/>
    </row>
    <row r="1149" spans="1:3" ht="14.25">
      <c r="A1149" s="7" t="s">
        <v>898</v>
      </c>
      <c r="B1149" s="7">
        <v>5</v>
      </c>
      <c r="C1149" s="25"/>
    </row>
    <row r="1150" spans="1:3" ht="14.25">
      <c r="A1150" s="7" t="s">
        <v>900</v>
      </c>
      <c r="B1150" s="7"/>
      <c r="C1150" s="25"/>
    </row>
    <row r="1151" spans="1:3" ht="14.25">
      <c r="A1151" s="7" t="s">
        <v>902</v>
      </c>
      <c r="B1151" s="7"/>
      <c r="C1151" s="25"/>
    </row>
    <row r="1152" spans="1:3" ht="14.25">
      <c r="A1152" s="7" t="s">
        <v>904</v>
      </c>
      <c r="B1152" s="7"/>
      <c r="C1152" s="25"/>
    </row>
    <row r="1153" spans="1:3" ht="14.25">
      <c r="A1153" s="7" t="s">
        <v>905</v>
      </c>
      <c r="B1153" s="7"/>
      <c r="C1153" s="25"/>
    </row>
    <row r="1154" spans="1:3" ht="14.25">
      <c r="A1154" s="7" t="s">
        <v>907</v>
      </c>
      <c r="B1154" s="7"/>
      <c r="C1154" s="25"/>
    </row>
    <row r="1155" spans="1:3" ht="14.25">
      <c r="A1155" s="7" t="s">
        <v>909</v>
      </c>
      <c r="B1155" s="7"/>
      <c r="C1155" s="25"/>
    </row>
    <row r="1156" spans="1:3" ht="14.25">
      <c r="A1156" s="7" t="s">
        <v>910</v>
      </c>
      <c r="B1156" s="7"/>
      <c r="C1156" s="25"/>
    </row>
    <row r="1157" spans="1:3" ht="14.25">
      <c r="A1157" s="7" t="s">
        <v>911</v>
      </c>
      <c r="B1157" s="7"/>
      <c r="C1157" s="25"/>
    </row>
    <row r="1158" spans="1:3" ht="14.25">
      <c r="A1158" s="7" t="s">
        <v>912</v>
      </c>
      <c r="B1158" s="7">
        <v>1100</v>
      </c>
      <c r="C1158" s="25"/>
    </row>
    <row r="1159" spans="1:3" ht="14.25">
      <c r="A1159" s="7" t="s">
        <v>636</v>
      </c>
      <c r="B1159" s="7">
        <v>26</v>
      </c>
      <c r="C1159" s="25">
        <v>4</v>
      </c>
    </row>
    <row r="1160" spans="1:3" ht="14.25">
      <c r="A1160" s="7" t="s">
        <v>915</v>
      </c>
      <c r="B1160" s="7">
        <v>255</v>
      </c>
      <c r="C1160" s="25">
        <v>32.8125</v>
      </c>
    </row>
    <row r="1161" spans="1:3" ht="14.25">
      <c r="A1161" s="7" t="s">
        <v>917</v>
      </c>
      <c r="B1161" s="7">
        <f>SUM(B1162:B1180)</f>
        <v>0</v>
      </c>
      <c r="C1161" s="25"/>
    </row>
    <row r="1162" spans="1:3" ht="14.25">
      <c r="A1162" s="7" t="s">
        <v>598</v>
      </c>
      <c r="B1162" s="7"/>
      <c r="C1162" s="25"/>
    </row>
    <row r="1163" spans="1:3" ht="14.25">
      <c r="A1163" s="7" t="s">
        <v>600</v>
      </c>
      <c r="B1163" s="7"/>
      <c r="C1163" s="25"/>
    </row>
    <row r="1164" spans="1:3" ht="14.25">
      <c r="A1164" s="7" t="s">
        <v>602</v>
      </c>
      <c r="B1164" s="7"/>
      <c r="C1164" s="25"/>
    </row>
    <row r="1165" spans="1:3" ht="14.25">
      <c r="A1165" s="7" t="s">
        <v>880</v>
      </c>
      <c r="B1165" s="7"/>
      <c r="C1165" s="25"/>
    </row>
    <row r="1166" spans="1:3" ht="14.25">
      <c r="A1166" s="7" t="s">
        <v>882</v>
      </c>
      <c r="B1166" s="7"/>
      <c r="C1166" s="25"/>
    </row>
    <row r="1167" spans="1:3" ht="14.25">
      <c r="A1167" s="7" t="s">
        <v>884</v>
      </c>
      <c r="B1167" s="7"/>
      <c r="C1167" s="25"/>
    </row>
    <row r="1168" spans="1:3" ht="14.25">
      <c r="A1168" s="7" t="s">
        <v>885</v>
      </c>
      <c r="B1168" s="7"/>
      <c r="C1168" s="25"/>
    </row>
    <row r="1169" spans="1:3" ht="14.25">
      <c r="A1169" s="7" t="s">
        <v>886</v>
      </c>
      <c r="B1169" s="7"/>
      <c r="C1169" s="25"/>
    </row>
    <row r="1170" spans="1:3" ht="14.25">
      <c r="A1170" s="7" t="s">
        <v>887</v>
      </c>
      <c r="B1170" s="7"/>
      <c r="C1170" s="25"/>
    </row>
    <row r="1171" spans="1:3" ht="14.25">
      <c r="A1171" s="7" t="s">
        <v>889</v>
      </c>
      <c r="B1171" s="7"/>
      <c r="C1171" s="25"/>
    </row>
    <row r="1172" spans="1:3" ht="14.25">
      <c r="A1172" s="7" t="s">
        <v>891</v>
      </c>
      <c r="B1172" s="7"/>
      <c r="C1172" s="25"/>
    </row>
    <row r="1173" spans="1:3" ht="14.25">
      <c r="A1173" s="7" t="s">
        <v>893</v>
      </c>
      <c r="B1173" s="7"/>
      <c r="C1173" s="25"/>
    </row>
    <row r="1174" spans="1:3" ht="14.25">
      <c r="A1174" s="7" t="s">
        <v>895</v>
      </c>
      <c r="B1174" s="7"/>
      <c r="C1174" s="25"/>
    </row>
    <row r="1175" spans="1:3" ht="14.25">
      <c r="A1175" s="7" t="s">
        <v>897</v>
      </c>
      <c r="B1175" s="7"/>
      <c r="C1175" s="25"/>
    </row>
    <row r="1176" spans="1:3" ht="14.25">
      <c r="A1176" s="7" t="s">
        <v>899</v>
      </c>
      <c r="B1176" s="7"/>
      <c r="C1176" s="25"/>
    </row>
    <row r="1177" spans="1:3" ht="14.25">
      <c r="A1177" s="7" t="s">
        <v>901</v>
      </c>
      <c r="B1177" s="7"/>
      <c r="C1177" s="25"/>
    </row>
    <row r="1178" spans="1:3" ht="14.25">
      <c r="A1178" s="7" t="s">
        <v>903</v>
      </c>
      <c r="B1178" s="7"/>
      <c r="C1178" s="25"/>
    </row>
    <row r="1179" spans="1:3" ht="14.25">
      <c r="A1179" s="7" t="s">
        <v>636</v>
      </c>
      <c r="B1179" s="7"/>
      <c r="C1179" s="25"/>
    </row>
    <row r="1180" spans="1:3" ht="14.25">
      <c r="A1180" s="7" t="s">
        <v>906</v>
      </c>
      <c r="B1180" s="7"/>
      <c r="C1180" s="25"/>
    </row>
    <row r="1181" spans="1:3" ht="14.25">
      <c r="A1181" s="7" t="s">
        <v>908</v>
      </c>
      <c r="B1181" s="7">
        <f>SUM(B1182:B1189)</f>
        <v>85</v>
      </c>
      <c r="C1181" s="25">
        <v>6.25</v>
      </c>
    </row>
    <row r="1182" spans="1:3" ht="14.25">
      <c r="A1182" s="7" t="s">
        <v>598</v>
      </c>
      <c r="B1182" s="7">
        <v>55</v>
      </c>
      <c r="C1182" s="25">
        <v>10</v>
      </c>
    </row>
    <row r="1183" spans="1:3" ht="14.25">
      <c r="A1183" s="7" t="s">
        <v>600</v>
      </c>
      <c r="B1183" s="7"/>
      <c r="C1183" s="25"/>
    </row>
    <row r="1184" spans="1:3" ht="14.25">
      <c r="A1184" s="7" t="s">
        <v>602</v>
      </c>
      <c r="B1184" s="7"/>
      <c r="C1184" s="25"/>
    </row>
    <row r="1185" spans="1:3" ht="14.25">
      <c r="A1185" s="7" t="s">
        <v>913</v>
      </c>
      <c r="B1185" s="7"/>
      <c r="C1185" s="25"/>
    </row>
    <row r="1186" spans="1:3" ht="14.25">
      <c r="A1186" s="7" t="s">
        <v>914</v>
      </c>
      <c r="B1186" s="7"/>
      <c r="C1186" s="25"/>
    </row>
    <row r="1187" spans="1:3" ht="14.25">
      <c r="A1187" s="7" t="s">
        <v>916</v>
      </c>
      <c r="B1187" s="7"/>
      <c r="C1187" s="25"/>
    </row>
    <row r="1188" spans="1:3" ht="14.25">
      <c r="A1188" s="7" t="s">
        <v>636</v>
      </c>
      <c r="B1188" s="7"/>
      <c r="C1188" s="25"/>
    </row>
    <row r="1189" spans="1:3" ht="14.25">
      <c r="A1189" s="7" t="s">
        <v>918</v>
      </c>
      <c r="B1189" s="7">
        <v>30</v>
      </c>
      <c r="C1189" s="25">
        <v>0</v>
      </c>
    </row>
    <row r="1190" spans="1:3" ht="14.25">
      <c r="A1190" s="7" t="s">
        <v>919</v>
      </c>
      <c r="B1190" s="7">
        <f>SUM(B1191:B1202)</f>
        <v>181</v>
      </c>
      <c r="C1190" s="25">
        <v>15.286624203821653</v>
      </c>
    </row>
    <row r="1191" spans="1:3" ht="14.25">
      <c r="A1191" s="7" t="s">
        <v>598</v>
      </c>
      <c r="B1191" s="7">
        <v>65</v>
      </c>
      <c r="C1191" s="25">
        <v>25</v>
      </c>
    </row>
    <row r="1192" spans="1:3" ht="14.25">
      <c r="A1192" s="7" t="s">
        <v>600</v>
      </c>
      <c r="B1192" s="7"/>
      <c r="C1192" s="25"/>
    </row>
    <row r="1193" spans="1:3" ht="14.25">
      <c r="A1193" s="7" t="s">
        <v>602</v>
      </c>
      <c r="B1193" s="7"/>
      <c r="C1193" s="25"/>
    </row>
    <row r="1194" spans="1:3" ht="14.25">
      <c r="A1194" s="7" t="s">
        <v>1240</v>
      </c>
      <c r="B1194" s="7"/>
      <c r="C1194" s="25"/>
    </row>
    <row r="1195" spans="1:3" ht="14.25">
      <c r="A1195" s="7" t="s">
        <v>1241</v>
      </c>
      <c r="B1195" s="7"/>
      <c r="C1195" s="25"/>
    </row>
    <row r="1196" spans="1:3" ht="14.25">
      <c r="A1196" s="7" t="s">
        <v>926</v>
      </c>
      <c r="B1196" s="7"/>
      <c r="C1196" s="25"/>
    </row>
    <row r="1197" spans="1:3" ht="14.25">
      <c r="A1197" s="7" t="s">
        <v>928</v>
      </c>
      <c r="B1197" s="7"/>
      <c r="C1197" s="25"/>
    </row>
    <row r="1198" spans="1:3" ht="14.25">
      <c r="A1198" s="7" t="s">
        <v>1242</v>
      </c>
      <c r="B1198" s="7"/>
      <c r="C1198" s="25"/>
    </row>
    <row r="1199" spans="1:3" ht="14.25">
      <c r="A1199" s="7" t="s">
        <v>1243</v>
      </c>
      <c r="B1199" s="7"/>
      <c r="C1199" s="25"/>
    </row>
    <row r="1200" spans="1:3" ht="14.25">
      <c r="A1200" s="7" t="s">
        <v>1244</v>
      </c>
      <c r="B1200" s="7"/>
      <c r="C1200" s="25"/>
    </row>
    <row r="1201" spans="1:3" ht="14.25">
      <c r="A1201" s="7" t="s">
        <v>936</v>
      </c>
      <c r="B1201" s="7">
        <v>98</v>
      </c>
      <c r="C1201" s="25">
        <v>27.27272727272727</v>
      </c>
    </row>
    <row r="1202" spans="1:3" ht="14.25">
      <c r="A1202" s="7" t="s">
        <v>938</v>
      </c>
      <c r="B1202" s="7">
        <v>18</v>
      </c>
      <c r="C1202" s="25"/>
    </row>
    <row r="1203" spans="1:3" ht="14.25">
      <c r="A1203" s="7" t="s">
        <v>940</v>
      </c>
      <c r="B1203" s="7">
        <f>SUM(B1204:B1218)</f>
        <v>730</v>
      </c>
      <c r="C1203" s="25">
        <v>108.57142857142858</v>
      </c>
    </row>
    <row r="1204" spans="1:3" ht="14.25">
      <c r="A1204" s="7" t="s">
        <v>598</v>
      </c>
      <c r="B1204" s="7"/>
      <c r="C1204" s="25"/>
    </row>
    <row r="1205" spans="1:3" ht="14.25">
      <c r="A1205" s="7" t="s">
        <v>600</v>
      </c>
      <c r="B1205" s="7"/>
      <c r="C1205" s="25"/>
    </row>
    <row r="1206" spans="1:3" ht="14.25">
      <c r="A1206" s="7" t="s">
        <v>602</v>
      </c>
      <c r="B1206" s="7"/>
      <c r="C1206" s="25"/>
    </row>
    <row r="1207" spans="1:3" ht="14.25">
      <c r="A1207" s="7" t="s">
        <v>945</v>
      </c>
      <c r="B1207" s="7"/>
      <c r="C1207" s="25"/>
    </row>
    <row r="1208" spans="1:3" ht="14.25">
      <c r="A1208" s="7" t="s">
        <v>1245</v>
      </c>
      <c r="B1208" s="7"/>
      <c r="C1208" s="25"/>
    </row>
    <row r="1209" spans="1:3" ht="14.25">
      <c r="A1209" s="7" t="s">
        <v>949</v>
      </c>
      <c r="B1209" s="7"/>
      <c r="C1209" s="25"/>
    </row>
    <row r="1210" spans="1:3" ht="14.25">
      <c r="A1210" s="7" t="s">
        <v>951</v>
      </c>
      <c r="B1210" s="7"/>
      <c r="C1210" s="25"/>
    </row>
    <row r="1211" spans="1:3" ht="14.25">
      <c r="A1211" s="7" t="s">
        <v>953</v>
      </c>
      <c r="B1211" s="7">
        <v>258</v>
      </c>
      <c r="C1211" s="25">
        <v>13.157894736842103</v>
      </c>
    </row>
    <row r="1212" spans="1:3" ht="14.25">
      <c r="A1212" s="7" t="s">
        <v>955</v>
      </c>
      <c r="B1212" s="7">
        <v>372</v>
      </c>
      <c r="C1212" s="25">
        <v>1760</v>
      </c>
    </row>
    <row r="1213" spans="1:3" ht="14.25">
      <c r="A1213" s="7" t="s">
        <v>956</v>
      </c>
      <c r="B1213" s="7"/>
      <c r="C1213" s="25"/>
    </row>
    <row r="1214" spans="1:3" ht="14.25">
      <c r="A1214" s="7" t="s">
        <v>1247</v>
      </c>
      <c r="B1214" s="7"/>
      <c r="C1214" s="25"/>
    </row>
    <row r="1215" spans="1:3" ht="14.25">
      <c r="A1215" s="7" t="s">
        <v>958</v>
      </c>
      <c r="B1215" s="7"/>
      <c r="C1215" s="25"/>
    </row>
    <row r="1216" spans="1:3" ht="14.25">
      <c r="A1216" s="7" t="s">
        <v>960</v>
      </c>
      <c r="B1216" s="7"/>
      <c r="C1216" s="25"/>
    </row>
    <row r="1217" spans="1:3" ht="14.25">
      <c r="A1217" s="7" t="s">
        <v>962</v>
      </c>
      <c r="B1217" s="7"/>
      <c r="C1217" s="25"/>
    </row>
    <row r="1218" spans="1:3" ht="14.25">
      <c r="A1218" s="7" t="s">
        <v>964</v>
      </c>
      <c r="B1218" s="7">
        <v>100</v>
      </c>
      <c r="C1218" s="25"/>
    </row>
    <row r="1219" spans="1:3" ht="14.25">
      <c r="A1219" s="7" t="s">
        <v>1238</v>
      </c>
      <c r="B1219" s="7">
        <v>0</v>
      </c>
      <c r="C1219" s="25"/>
    </row>
    <row r="1220" spans="1:3" ht="14.25">
      <c r="A1220" s="7" t="s">
        <v>1239</v>
      </c>
      <c r="B1220" s="7">
        <f>SUM(B1221,B1230,B1234)</f>
        <v>11760</v>
      </c>
      <c r="C1220" s="25">
        <v>16.148148148148156</v>
      </c>
    </row>
    <row r="1221" spans="1:3" ht="14.25">
      <c r="A1221" s="7" t="s">
        <v>923</v>
      </c>
      <c r="B1221" s="7">
        <f>SUM(B1222:B1229)</f>
        <v>0</v>
      </c>
      <c r="C1221" s="25"/>
    </row>
    <row r="1222" spans="1:3" ht="14.25">
      <c r="A1222" s="7" t="s">
        <v>925</v>
      </c>
      <c r="B1222" s="7"/>
      <c r="C1222" s="25"/>
    </row>
    <row r="1223" spans="1:3" ht="14.25">
      <c r="A1223" s="7" t="s">
        <v>927</v>
      </c>
      <c r="B1223" s="7"/>
      <c r="C1223" s="25"/>
    </row>
    <row r="1224" spans="1:3" ht="14.25">
      <c r="A1224" s="7" t="s">
        <v>929</v>
      </c>
      <c r="B1224" s="7"/>
      <c r="C1224" s="25"/>
    </row>
    <row r="1225" spans="1:3" ht="14.25">
      <c r="A1225" s="7" t="s">
        <v>931</v>
      </c>
      <c r="B1225" s="7"/>
      <c r="C1225" s="25"/>
    </row>
    <row r="1226" spans="1:3" ht="14.25">
      <c r="A1226" s="7" t="s">
        <v>933</v>
      </c>
      <c r="B1226" s="7"/>
      <c r="C1226" s="25"/>
    </row>
    <row r="1227" spans="1:3" ht="14.25">
      <c r="A1227" s="7" t="s">
        <v>935</v>
      </c>
      <c r="B1227" s="7"/>
      <c r="C1227" s="25"/>
    </row>
    <row r="1228" spans="1:3" ht="14.25">
      <c r="A1228" s="7" t="s">
        <v>937</v>
      </c>
      <c r="B1228" s="7"/>
      <c r="C1228" s="25"/>
    </row>
    <row r="1229" spans="1:3" ht="14.25">
      <c r="A1229" s="7" t="s">
        <v>939</v>
      </c>
      <c r="B1229" s="7"/>
      <c r="C1229" s="25"/>
    </row>
    <row r="1230" spans="1:3" ht="14.25">
      <c r="A1230" s="7" t="s">
        <v>941</v>
      </c>
      <c r="B1230" s="7">
        <f>SUM(B1231:B1233)</f>
        <v>11199</v>
      </c>
      <c r="C1230" s="25">
        <v>15.859714463066421</v>
      </c>
    </row>
    <row r="1231" spans="1:3" ht="14.25">
      <c r="A1231" s="7" t="s">
        <v>942</v>
      </c>
      <c r="B1231" s="7">
        <v>11199</v>
      </c>
      <c r="C1231" s="25">
        <v>15.859714463066421</v>
      </c>
    </row>
    <row r="1232" spans="1:3" ht="14.25">
      <c r="A1232" s="7" t="s">
        <v>943</v>
      </c>
      <c r="B1232" s="7"/>
      <c r="C1232" s="25"/>
    </row>
    <row r="1233" spans="1:3" ht="14.25">
      <c r="A1233" s="7" t="s">
        <v>944</v>
      </c>
      <c r="B1233" s="7"/>
      <c r="C1233" s="25"/>
    </row>
    <row r="1234" spans="1:3" ht="14.25">
      <c r="A1234" s="7" t="s">
        <v>946</v>
      </c>
      <c r="B1234" s="7">
        <f>SUM(B1235:B1236)</f>
        <v>561</v>
      </c>
      <c r="C1234" s="25">
        <v>22.222222222222232</v>
      </c>
    </row>
    <row r="1235" spans="1:3" ht="14.25">
      <c r="A1235" s="7" t="s">
        <v>948</v>
      </c>
      <c r="B1235" s="7"/>
      <c r="C1235" s="25"/>
    </row>
    <row r="1236" spans="1:3" ht="14.25">
      <c r="A1236" s="7" t="s">
        <v>950</v>
      </c>
      <c r="B1236" s="7">
        <v>561</v>
      </c>
      <c r="C1236" s="25">
        <v>22.222222222222232</v>
      </c>
    </row>
    <row r="1237" spans="1:3" ht="14.25">
      <c r="A1237" s="7" t="s">
        <v>1246</v>
      </c>
      <c r="B1237" s="7">
        <f>B1238+B1253+B1267+B1273+B1279</f>
        <v>1959</v>
      </c>
      <c r="C1237" s="25">
        <v>6.990715456034957</v>
      </c>
    </row>
    <row r="1238" spans="1:3" ht="14.25">
      <c r="A1238" s="7" t="s">
        <v>954</v>
      </c>
      <c r="B1238" s="7">
        <f>SUM(B1239:B1252)</f>
        <v>462</v>
      </c>
      <c r="C1238" s="25">
        <v>19.379844961240302</v>
      </c>
    </row>
    <row r="1239" spans="1:3" ht="14.25">
      <c r="A1239" s="7" t="s">
        <v>598</v>
      </c>
      <c r="B1239" s="7">
        <v>214</v>
      </c>
      <c r="C1239" s="25">
        <v>5.940594059405946</v>
      </c>
    </row>
    <row r="1240" spans="1:3" ht="14.25">
      <c r="A1240" s="7" t="s">
        <v>600</v>
      </c>
      <c r="B1240" s="7">
        <v>54</v>
      </c>
      <c r="C1240" s="25">
        <v>0</v>
      </c>
    </row>
    <row r="1241" spans="1:3" ht="14.25">
      <c r="A1241" s="7" t="s">
        <v>602</v>
      </c>
      <c r="B1241" s="7"/>
      <c r="C1241" s="25"/>
    </row>
    <row r="1242" spans="1:3" ht="14.25">
      <c r="A1242" s="7" t="s">
        <v>959</v>
      </c>
      <c r="B1242" s="7"/>
      <c r="C1242" s="25"/>
    </row>
    <row r="1243" spans="1:3" ht="14.25">
      <c r="A1243" s="7" t="s">
        <v>961</v>
      </c>
      <c r="B1243" s="7">
        <v>12</v>
      </c>
      <c r="C1243" s="25">
        <v>0</v>
      </c>
    </row>
    <row r="1244" spans="1:3" ht="14.25">
      <c r="A1244" s="7" t="s">
        <v>963</v>
      </c>
      <c r="B1244" s="7">
        <v>35</v>
      </c>
      <c r="C1244" s="25">
        <v>16.666666666666675</v>
      </c>
    </row>
    <row r="1245" spans="1:3" ht="14.25">
      <c r="A1245" s="7" t="s">
        <v>965</v>
      </c>
      <c r="B1245" s="7"/>
      <c r="C1245" s="25"/>
    </row>
    <row r="1246" spans="1:3" ht="14.25">
      <c r="A1246" s="7" t="s">
        <v>966</v>
      </c>
      <c r="B1246" s="7"/>
      <c r="C1246" s="25"/>
    </row>
    <row r="1247" spans="1:3" ht="14.25">
      <c r="A1247" s="7" t="s">
        <v>968</v>
      </c>
      <c r="B1247" s="7"/>
      <c r="C1247" s="25"/>
    </row>
    <row r="1248" spans="1:3" ht="14.25">
      <c r="A1248" s="7" t="s">
        <v>970</v>
      </c>
      <c r="B1248" s="7"/>
      <c r="C1248" s="25"/>
    </row>
    <row r="1249" spans="1:3" ht="14.25">
      <c r="A1249" s="7" t="s">
        <v>972</v>
      </c>
      <c r="B1249" s="7"/>
      <c r="C1249" s="25"/>
    </row>
    <row r="1250" spans="1:3" ht="14.25">
      <c r="A1250" s="7" t="s">
        <v>974</v>
      </c>
      <c r="B1250" s="7"/>
      <c r="C1250" s="25"/>
    </row>
    <row r="1251" spans="1:3" ht="14.25">
      <c r="A1251" s="7" t="s">
        <v>636</v>
      </c>
      <c r="B1251" s="7">
        <v>77</v>
      </c>
      <c r="C1251" s="25"/>
    </row>
    <row r="1252" spans="1:3" ht="14.25">
      <c r="A1252" s="7" t="s">
        <v>977</v>
      </c>
      <c r="B1252" s="7">
        <v>70</v>
      </c>
      <c r="C1252" s="25">
        <v>600</v>
      </c>
    </row>
    <row r="1253" spans="1:3" ht="14.25">
      <c r="A1253" s="7" t="s">
        <v>979</v>
      </c>
      <c r="B1253" s="7">
        <f>SUM(B1254:B1266)</f>
        <v>67</v>
      </c>
      <c r="C1253" s="25">
        <v>17.543859649122815</v>
      </c>
    </row>
    <row r="1254" spans="1:3" ht="14.25">
      <c r="A1254" s="7" t="s">
        <v>598</v>
      </c>
      <c r="B1254" s="7">
        <v>57</v>
      </c>
      <c r="C1254" s="25">
        <v>21.27659574468086</v>
      </c>
    </row>
    <row r="1255" spans="1:3" ht="14.25">
      <c r="A1255" s="7" t="s">
        <v>600</v>
      </c>
      <c r="B1255" s="7">
        <v>10</v>
      </c>
      <c r="C1255" s="25">
        <v>0</v>
      </c>
    </row>
    <row r="1256" spans="1:3" ht="14.25">
      <c r="A1256" s="7" t="s">
        <v>602</v>
      </c>
      <c r="B1256" s="7"/>
      <c r="C1256" s="25"/>
    </row>
    <row r="1257" spans="1:3" ht="14.25">
      <c r="A1257" s="7" t="s">
        <v>984</v>
      </c>
      <c r="B1257" s="7"/>
      <c r="C1257" s="25"/>
    </row>
    <row r="1258" spans="1:3" ht="14.25">
      <c r="A1258" s="7" t="s">
        <v>986</v>
      </c>
      <c r="B1258" s="7"/>
      <c r="C1258" s="25"/>
    </row>
    <row r="1259" spans="1:3" ht="14.25">
      <c r="A1259" s="7" t="s">
        <v>988</v>
      </c>
      <c r="B1259" s="7"/>
      <c r="C1259" s="25"/>
    </row>
    <row r="1260" spans="1:3" ht="14.25">
      <c r="A1260" s="7" t="s">
        <v>990</v>
      </c>
      <c r="B1260" s="7"/>
      <c r="C1260" s="25"/>
    </row>
    <row r="1261" spans="1:3" ht="14.25">
      <c r="A1261" s="7" t="s">
        <v>992</v>
      </c>
      <c r="B1261" s="7"/>
      <c r="C1261" s="25"/>
    </row>
    <row r="1262" spans="1:3" ht="14.25">
      <c r="A1262" s="7" t="s">
        <v>994</v>
      </c>
      <c r="B1262" s="7"/>
      <c r="C1262" s="25"/>
    </row>
    <row r="1263" spans="1:3" ht="14.25">
      <c r="A1263" s="7" t="s">
        <v>996</v>
      </c>
      <c r="B1263" s="7"/>
      <c r="C1263" s="25"/>
    </row>
    <row r="1264" spans="1:3" ht="14.25">
      <c r="A1264" s="7" t="s">
        <v>998</v>
      </c>
      <c r="B1264" s="7"/>
      <c r="C1264" s="25"/>
    </row>
    <row r="1265" spans="1:3" ht="14.25">
      <c r="A1265" s="7" t="s">
        <v>636</v>
      </c>
      <c r="B1265" s="7"/>
      <c r="C1265" s="25"/>
    </row>
    <row r="1266" spans="1:3" ht="14.25">
      <c r="A1266" s="7" t="s">
        <v>1001</v>
      </c>
      <c r="B1266" s="7"/>
      <c r="C1266" s="25"/>
    </row>
    <row r="1267" spans="1:3" ht="14.25">
      <c r="A1267" s="7" t="s">
        <v>1003</v>
      </c>
      <c r="B1267" s="7">
        <f>SUM(B1268:B1272)</f>
        <v>0</v>
      </c>
      <c r="C1267" s="25"/>
    </row>
    <row r="1268" spans="1:3" ht="14.25">
      <c r="A1268" s="7" t="s">
        <v>1250</v>
      </c>
      <c r="B1268" s="7"/>
      <c r="C1268" s="25"/>
    </row>
    <row r="1269" spans="1:3" ht="14.25">
      <c r="A1269" s="7" t="s">
        <v>1007</v>
      </c>
      <c r="B1269" s="7"/>
      <c r="C1269" s="25"/>
    </row>
    <row r="1270" spans="1:3" ht="14.25">
      <c r="A1270" s="7" t="s">
        <v>1009</v>
      </c>
      <c r="B1270" s="7"/>
      <c r="C1270" s="25"/>
    </row>
    <row r="1271" spans="1:3" ht="14.25">
      <c r="A1271" s="7" t="s">
        <v>1011</v>
      </c>
      <c r="B1271" s="7"/>
      <c r="C1271" s="25"/>
    </row>
    <row r="1272" spans="1:3" ht="14.25">
      <c r="A1272" s="7" t="s">
        <v>1013</v>
      </c>
      <c r="B1272" s="7"/>
      <c r="C1272" s="25"/>
    </row>
    <row r="1273" spans="1:3" ht="14.25">
      <c r="A1273" s="7" t="s">
        <v>967</v>
      </c>
      <c r="B1273" s="7">
        <f>SUM(B1274:B1278)</f>
        <v>1430</v>
      </c>
      <c r="C1273" s="25">
        <v>3.100216294160063</v>
      </c>
    </row>
    <row r="1274" spans="1:3" ht="14.25">
      <c r="A1274" s="7" t="s">
        <v>969</v>
      </c>
      <c r="B1274" s="7">
        <v>1430</v>
      </c>
      <c r="C1274" s="25">
        <v>3.100216294160063</v>
      </c>
    </row>
    <row r="1275" spans="1:3" ht="14.25">
      <c r="A1275" s="7" t="s">
        <v>971</v>
      </c>
      <c r="B1275" s="7"/>
      <c r="C1275" s="25"/>
    </row>
    <row r="1276" spans="1:3" ht="14.25">
      <c r="A1276" s="7" t="s">
        <v>973</v>
      </c>
      <c r="B1276" s="7"/>
      <c r="C1276" s="25"/>
    </row>
    <row r="1277" spans="1:3" ht="14.25">
      <c r="A1277" s="7" t="s">
        <v>975</v>
      </c>
      <c r="B1277" s="7"/>
      <c r="C1277" s="25"/>
    </row>
    <row r="1278" spans="1:3" ht="14.25">
      <c r="A1278" s="7" t="s">
        <v>976</v>
      </c>
      <c r="B1278" s="7"/>
      <c r="C1278" s="25"/>
    </row>
    <row r="1279" spans="1:3" ht="14.25">
      <c r="A1279" s="7" t="s">
        <v>978</v>
      </c>
      <c r="B1279" s="7">
        <f>SUM(B1280:B1290)</f>
        <v>0</v>
      </c>
      <c r="C1279" s="25"/>
    </row>
    <row r="1280" spans="1:3" ht="14.25">
      <c r="A1280" s="7" t="s">
        <v>980</v>
      </c>
      <c r="B1280" s="7"/>
      <c r="C1280" s="25"/>
    </row>
    <row r="1281" spans="1:3" ht="14.25">
      <c r="A1281" s="7" t="s">
        <v>981</v>
      </c>
      <c r="B1281" s="7"/>
      <c r="C1281" s="25"/>
    </row>
    <row r="1282" spans="1:3" ht="14.25">
      <c r="A1282" s="7" t="s">
        <v>982</v>
      </c>
      <c r="B1282" s="7"/>
      <c r="C1282" s="25"/>
    </row>
    <row r="1283" spans="1:3" ht="14.25">
      <c r="A1283" s="7" t="s">
        <v>983</v>
      </c>
      <c r="B1283" s="7"/>
      <c r="C1283" s="25"/>
    </row>
    <row r="1284" spans="1:3" ht="14.25">
      <c r="A1284" s="7" t="s">
        <v>985</v>
      </c>
      <c r="B1284" s="7"/>
      <c r="C1284" s="25"/>
    </row>
    <row r="1285" spans="1:3" ht="14.25">
      <c r="A1285" s="7" t="s">
        <v>987</v>
      </c>
      <c r="B1285" s="7"/>
      <c r="C1285" s="25"/>
    </row>
    <row r="1286" spans="1:3" ht="14.25">
      <c r="A1286" s="7" t="s">
        <v>989</v>
      </c>
      <c r="B1286" s="7"/>
      <c r="C1286" s="25"/>
    </row>
    <row r="1287" spans="1:3" ht="14.25">
      <c r="A1287" s="7" t="s">
        <v>991</v>
      </c>
      <c r="B1287" s="7"/>
      <c r="C1287" s="25"/>
    </row>
    <row r="1288" spans="1:3" ht="14.25">
      <c r="A1288" s="7" t="s">
        <v>993</v>
      </c>
      <c r="B1288" s="7"/>
      <c r="C1288" s="25"/>
    </row>
    <row r="1289" spans="1:3" ht="14.25">
      <c r="A1289" s="7" t="s">
        <v>995</v>
      </c>
      <c r="B1289" s="7"/>
      <c r="C1289" s="25"/>
    </row>
    <row r="1290" spans="1:3" ht="14.25">
      <c r="A1290" s="7" t="s">
        <v>997</v>
      </c>
      <c r="B1290" s="7"/>
      <c r="C1290" s="25"/>
    </row>
    <row r="1291" spans="1:3" ht="14.25">
      <c r="A1291" s="7" t="s">
        <v>1248</v>
      </c>
      <c r="B1291" s="7">
        <v>10000</v>
      </c>
      <c r="C1291" s="25">
        <v>0</v>
      </c>
    </row>
    <row r="1292" spans="1:3" ht="14.25">
      <c r="A1292" s="7" t="s">
        <v>1249</v>
      </c>
      <c r="B1292" s="7">
        <f>SUM(B1293:B1298)</f>
        <v>20300</v>
      </c>
      <c r="C1292" s="25"/>
    </row>
    <row r="1293" spans="1:3" ht="14.25">
      <c r="A1293" s="7" t="s">
        <v>1002</v>
      </c>
      <c r="B1293" s="7"/>
      <c r="C1293" s="25"/>
    </row>
    <row r="1294" spans="1:3" ht="14.25">
      <c r="A1294" s="7" t="s">
        <v>1004</v>
      </c>
      <c r="B1294" s="7"/>
      <c r="C1294" s="25"/>
    </row>
    <row r="1295" spans="1:3" ht="14.25">
      <c r="A1295" s="7" t="s">
        <v>1006</v>
      </c>
      <c r="B1295" s="7"/>
      <c r="C1295" s="25"/>
    </row>
    <row r="1296" spans="1:3" ht="14.25">
      <c r="A1296" s="7" t="s">
        <v>1008</v>
      </c>
      <c r="B1296" s="7"/>
      <c r="C1296" s="25"/>
    </row>
    <row r="1297" spans="1:3" ht="14.25">
      <c r="A1297" s="7" t="s">
        <v>1010</v>
      </c>
      <c r="B1297" s="7">
        <v>20300</v>
      </c>
      <c r="C1297" s="25"/>
    </row>
    <row r="1298" spans="1:3" ht="14.25">
      <c r="A1298" s="7" t="s">
        <v>1012</v>
      </c>
      <c r="B1298" s="7"/>
      <c r="C1298" s="25"/>
    </row>
    <row r="1299" spans="1:3" ht="14.25">
      <c r="A1299" s="7" t="s">
        <v>1251</v>
      </c>
      <c r="B1299" s="7">
        <f>SUM(B1300:B1301)</f>
        <v>50217</v>
      </c>
      <c r="C1299" s="25"/>
    </row>
    <row r="1300" spans="1:3" ht="14.25">
      <c r="A1300" s="7" t="s">
        <v>1015</v>
      </c>
      <c r="B1300" s="7">
        <v>47849</v>
      </c>
      <c r="C1300" s="25"/>
    </row>
    <row r="1301" spans="1:3" ht="14.25">
      <c r="A1301" s="7" t="s">
        <v>1016</v>
      </c>
      <c r="B1301" s="7">
        <v>2368</v>
      </c>
      <c r="C1301" s="25"/>
    </row>
    <row r="1302" spans="1:3" ht="14.25">
      <c r="A1302" s="17" t="s">
        <v>1252</v>
      </c>
      <c r="B1302" s="8">
        <f>B1299+B1292+B1291+B1237+B1220+B1139+B1129+B1125+B1098+B1024+B953+B821+B801+B721+B657+B543+B488+B434+B380+B272+B261+B258+B5</f>
        <v>459556.8</v>
      </c>
      <c r="C1302" s="25">
        <v>18.55308303107539</v>
      </c>
    </row>
    <row r="1304" ht="14.25">
      <c r="B1304" s="24"/>
    </row>
  </sheetData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12"/>
  <sheetViews>
    <sheetView showZeros="0" tabSelected="1" zoomScale="200" zoomScaleNormal="200" workbookViewId="0" topLeftCell="A1">
      <pane xSplit="1" ySplit="5" topLeftCell="B130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312" sqref="B1312"/>
    </sheetView>
  </sheetViews>
  <sheetFormatPr defaultColWidth="9.00390625" defaultRowHeight="14.25"/>
  <cols>
    <col min="1" max="1" width="46.75390625" style="3" bestFit="1" customWidth="1"/>
    <col min="2" max="2" width="17.875" style="41" customWidth="1"/>
    <col min="3" max="3" width="12.50390625" style="33" customWidth="1"/>
    <col min="4" max="4" width="6.50390625" style="3" bestFit="1" customWidth="1"/>
    <col min="5" max="16384" width="9.00390625" style="3" customWidth="1"/>
  </cols>
  <sheetData>
    <row r="1" ht="18" customHeight="1">
      <c r="A1" s="2"/>
    </row>
    <row r="2" spans="1:3" s="2" customFormat="1" ht="20.25">
      <c r="A2" s="46" t="s">
        <v>1373</v>
      </c>
      <c r="B2" s="46"/>
      <c r="C2" s="46"/>
    </row>
    <row r="3" ht="17.25" customHeight="1">
      <c r="C3" s="34" t="s">
        <v>1140</v>
      </c>
    </row>
    <row r="4" spans="1:3" ht="36" customHeight="1">
      <c r="A4" s="5" t="s">
        <v>1141</v>
      </c>
      <c r="B4" s="42" t="s">
        <v>1374</v>
      </c>
      <c r="C4" s="32" t="s">
        <v>1372</v>
      </c>
    </row>
    <row r="5" spans="1:3" ht="14.25" customHeight="1">
      <c r="A5" s="7" t="s">
        <v>4</v>
      </c>
      <c r="B5" s="9">
        <f>B6+B18+B27+B39+B51+B62+B73+B85+B94+B104+B119+B128+B139+B151+B161+B174+B181+B188+B197+B203+B210+B218+B225+B231+B237+B243+B249+B255</f>
        <v>52773.41</v>
      </c>
      <c r="C5" s="35">
        <v>10.4</v>
      </c>
    </row>
    <row r="6" spans="1:3" ht="14.25">
      <c r="A6" s="12" t="s">
        <v>6</v>
      </c>
      <c r="B6" s="9">
        <f>SUM(B7:B17)</f>
        <v>1128.19</v>
      </c>
      <c r="C6" s="36"/>
    </row>
    <row r="7" spans="1:3" ht="14.25">
      <c r="A7" s="12" t="s">
        <v>8</v>
      </c>
      <c r="B7" s="9">
        <v>603.33</v>
      </c>
      <c r="C7" s="36"/>
    </row>
    <row r="8" spans="1:3" ht="14.25">
      <c r="A8" s="12" t="s">
        <v>10</v>
      </c>
      <c r="B8" s="9">
        <v>195.19</v>
      </c>
      <c r="C8" s="36"/>
    </row>
    <row r="9" spans="1:3" ht="14.25">
      <c r="A9" s="10" t="s">
        <v>12</v>
      </c>
      <c r="B9" s="9">
        <v>131.67</v>
      </c>
      <c r="C9" s="36"/>
    </row>
    <row r="10" spans="1:3" ht="14.25">
      <c r="A10" s="10" t="s">
        <v>14</v>
      </c>
      <c r="B10" s="9">
        <v>100</v>
      </c>
      <c r="C10" s="36"/>
    </row>
    <row r="11" spans="1:3" ht="14.25">
      <c r="A11" s="10" t="s">
        <v>16</v>
      </c>
      <c r="B11" s="9"/>
      <c r="C11" s="36"/>
    </row>
    <row r="12" spans="1:3" ht="14.25">
      <c r="A12" s="7" t="s">
        <v>18</v>
      </c>
      <c r="B12" s="9">
        <v>10</v>
      </c>
      <c r="C12" s="36"/>
    </row>
    <row r="13" spans="1:3" ht="14.25">
      <c r="A13" s="7" t="s">
        <v>1142</v>
      </c>
      <c r="B13" s="9">
        <v>10</v>
      </c>
      <c r="C13" s="36"/>
    </row>
    <row r="14" spans="1:3" ht="14.25">
      <c r="A14" s="7" t="s">
        <v>21</v>
      </c>
      <c r="B14" s="9">
        <v>53</v>
      </c>
      <c r="C14" s="36"/>
    </row>
    <row r="15" spans="1:3" ht="14.25">
      <c r="A15" s="7" t="s">
        <v>22</v>
      </c>
      <c r="B15" s="9"/>
      <c r="C15" s="36"/>
    </row>
    <row r="16" spans="1:3" ht="14.25">
      <c r="A16" s="7" t="s">
        <v>15</v>
      </c>
      <c r="B16" s="9"/>
      <c r="C16" s="36"/>
    </row>
    <row r="17" spans="1:3" ht="14.25">
      <c r="A17" s="7" t="s">
        <v>24</v>
      </c>
      <c r="B17" s="9">
        <v>25</v>
      </c>
      <c r="C17" s="36"/>
    </row>
    <row r="18" spans="1:3" ht="14.25">
      <c r="A18" s="12" t="s">
        <v>26</v>
      </c>
      <c r="B18" s="9">
        <f>SUM(B19:B26)</f>
        <v>846.55</v>
      </c>
      <c r="C18" s="36"/>
    </row>
    <row r="19" spans="1:3" ht="14.25">
      <c r="A19" s="12" t="s">
        <v>8</v>
      </c>
      <c r="B19" s="9">
        <v>436.46</v>
      </c>
      <c r="C19" s="36"/>
    </row>
    <row r="20" spans="1:3" ht="14.25">
      <c r="A20" s="12" t="s">
        <v>10</v>
      </c>
      <c r="B20" s="9">
        <v>129.9</v>
      </c>
      <c r="C20" s="36"/>
    </row>
    <row r="21" spans="1:3" ht="14.25">
      <c r="A21" s="10" t="s">
        <v>12</v>
      </c>
      <c r="B21" s="9">
        <v>109.19</v>
      </c>
      <c r="C21" s="36"/>
    </row>
    <row r="22" spans="1:3" ht="14.25">
      <c r="A22" s="10" t="s">
        <v>31</v>
      </c>
      <c r="B22" s="9">
        <v>100</v>
      </c>
      <c r="C22" s="36"/>
    </row>
    <row r="23" spans="1:3" ht="14.25">
      <c r="A23" s="10" t="s">
        <v>32</v>
      </c>
      <c r="B23" s="9">
        <v>46</v>
      </c>
      <c r="C23" s="36"/>
    </row>
    <row r="24" spans="1:3" ht="14.25">
      <c r="A24" s="10" t="s">
        <v>34</v>
      </c>
      <c r="B24" s="9"/>
      <c r="C24" s="36"/>
    </row>
    <row r="25" spans="1:3" ht="14.25">
      <c r="A25" s="10" t="s">
        <v>15</v>
      </c>
      <c r="B25" s="9"/>
      <c r="C25" s="36"/>
    </row>
    <row r="26" spans="1:3" ht="14.25">
      <c r="A26" s="10" t="s">
        <v>36</v>
      </c>
      <c r="B26" s="9">
        <v>25</v>
      </c>
      <c r="C26" s="36"/>
    </row>
    <row r="27" spans="1:3" ht="14.25">
      <c r="A27" s="12" t="s">
        <v>37</v>
      </c>
      <c r="B27" s="9">
        <f>SUM(B28:B38)</f>
        <v>6850.919999999999</v>
      </c>
      <c r="C27" s="36"/>
    </row>
    <row r="28" spans="1:3" ht="14.25">
      <c r="A28" s="12" t="s">
        <v>8</v>
      </c>
      <c r="B28" s="9">
        <v>1783.3</v>
      </c>
      <c r="C28" s="36"/>
    </row>
    <row r="29" spans="1:3" ht="14.25">
      <c r="A29" s="12" t="s">
        <v>10</v>
      </c>
      <c r="B29" s="9">
        <v>1542.81</v>
      </c>
      <c r="C29" s="36"/>
    </row>
    <row r="30" spans="1:3" ht="14.25">
      <c r="A30" s="10" t="s">
        <v>12</v>
      </c>
      <c r="B30" s="9">
        <v>415.85</v>
      </c>
      <c r="C30" s="36"/>
    </row>
    <row r="31" spans="1:3" ht="14.25">
      <c r="A31" s="10" t="s">
        <v>41</v>
      </c>
      <c r="B31" s="9"/>
      <c r="C31" s="36"/>
    </row>
    <row r="32" spans="1:3" ht="14.25">
      <c r="A32" s="10" t="s">
        <v>5</v>
      </c>
      <c r="B32" s="29">
        <v>172</v>
      </c>
      <c r="C32" s="36"/>
    </row>
    <row r="33" spans="1:3" ht="14.25">
      <c r="A33" s="12" t="s">
        <v>7</v>
      </c>
      <c r="B33" s="29">
        <v>297</v>
      </c>
      <c r="C33" s="36"/>
    </row>
    <row r="34" spans="1:3" ht="14.25">
      <c r="A34" s="12" t="s">
        <v>9</v>
      </c>
      <c r="B34" s="29">
        <v>174.34</v>
      </c>
      <c r="C34" s="36"/>
    </row>
    <row r="35" spans="1:3" ht="14.25">
      <c r="A35" s="12" t="s">
        <v>11</v>
      </c>
      <c r="B35" s="29">
        <v>1324.99</v>
      </c>
      <c r="C35" s="36"/>
    </row>
    <row r="36" spans="1:3" ht="14.25">
      <c r="A36" s="10" t="s">
        <v>13</v>
      </c>
      <c r="B36" s="29"/>
      <c r="C36" s="36"/>
    </row>
    <row r="37" spans="1:3" ht="14.25">
      <c r="A37" s="10" t="s">
        <v>15</v>
      </c>
      <c r="B37" s="29">
        <v>775.01</v>
      </c>
      <c r="C37" s="36"/>
    </row>
    <row r="38" spans="1:3" ht="14.25">
      <c r="A38" s="10" t="s">
        <v>17</v>
      </c>
      <c r="B38" s="29">
        <v>365.62</v>
      </c>
      <c r="C38" s="36"/>
    </row>
    <row r="39" spans="1:3" ht="14.25">
      <c r="A39" s="12" t="s">
        <v>19</v>
      </c>
      <c r="B39" s="9">
        <f>SUM(B40:B50)</f>
        <v>1772.96</v>
      </c>
      <c r="C39" s="36"/>
    </row>
    <row r="40" spans="1:3" ht="14.25">
      <c r="A40" s="12" t="s">
        <v>8</v>
      </c>
      <c r="B40" s="29">
        <v>1098.72</v>
      </c>
      <c r="C40" s="36"/>
    </row>
    <row r="41" spans="1:3" ht="14.25">
      <c r="A41" s="12" t="s">
        <v>10</v>
      </c>
      <c r="B41" s="29">
        <v>194</v>
      </c>
      <c r="C41" s="36"/>
    </row>
    <row r="42" spans="1:3" ht="14.25">
      <c r="A42" s="10" t="s">
        <v>12</v>
      </c>
      <c r="B42" s="29"/>
      <c r="C42" s="36"/>
    </row>
    <row r="43" spans="1:3" ht="14.25">
      <c r="A43" s="10" t="s">
        <v>23</v>
      </c>
      <c r="B43" s="29"/>
      <c r="C43" s="36"/>
    </row>
    <row r="44" spans="1:3" ht="14.25">
      <c r="A44" s="10" t="s">
        <v>25</v>
      </c>
      <c r="B44" s="29">
        <v>9</v>
      </c>
      <c r="C44" s="36"/>
    </row>
    <row r="45" spans="1:3" ht="14.25">
      <c r="A45" s="12" t="s">
        <v>27</v>
      </c>
      <c r="B45" s="29"/>
      <c r="C45" s="36"/>
    </row>
    <row r="46" spans="1:3" ht="14.25">
      <c r="A46" s="12" t="s">
        <v>28</v>
      </c>
      <c r="B46" s="29"/>
      <c r="C46" s="36"/>
    </row>
    <row r="47" spans="1:3" ht="14.25">
      <c r="A47" s="12" t="s">
        <v>29</v>
      </c>
      <c r="B47" s="29">
        <v>429.24</v>
      </c>
      <c r="C47" s="36"/>
    </row>
    <row r="48" spans="1:3" ht="14.25">
      <c r="A48" s="12" t="s">
        <v>1143</v>
      </c>
      <c r="B48" s="29"/>
      <c r="C48" s="36"/>
    </row>
    <row r="49" spans="1:3" ht="14.25">
      <c r="A49" s="12" t="s">
        <v>15</v>
      </c>
      <c r="B49" s="29"/>
      <c r="C49" s="36"/>
    </row>
    <row r="50" spans="1:3" ht="14.25">
      <c r="A50" s="10" t="s">
        <v>33</v>
      </c>
      <c r="B50" s="9">
        <v>42</v>
      </c>
      <c r="C50" s="36"/>
    </row>
    <row r="51" spans="1:3" ht="14.25">
      <c r="A51" s="10" t="s">
        <v>35</v>
      </c>
      <c r="B51" s="9">
        <f>SUM(B52:B61)</f>
        <v>915.7900000000001</v>
      </c>
      <c r="C51" s="36"/>
    </row>
    <row r="52" spans="1:3" ht="14.25">
      <c r="A52" s="10" t="s">
        <v>8</v>
      </c>
      <c r="B52" s="29">
        <v>683.59</v>
      </c>
      <c r="C52" s="36"/>
    </row>
    <row r="53" spans="1:3" ht="14.25">
      <c r="A53" s="7" t="s">
        <v>10</v>
      </c>
      <c r="B53" s="29">
        <v>6</v>
      </c>
      <c r="C53" s="36"/>
    </row>
    <row r="54" spans="1:3" ht="14.25">
      <c r="A54" s="12" t="s">
        <v>12</v>
      </c>
      <c r="B54" s="29"/>
      <c r="C54" s="36"/>
    </row>
    <row r="55" spans="1:3" ht="14.25">
      <c r="A55" s="12" t="s">
        <v>38</v>
      </c>
      <c r="B55" s="29">
        <v>10</v>
      </c>
      <c r="C55" s="36"/>
    </row>
    <row r="56" spans="1:3" ht="14.25">
      <c r="A56" s="12" t="s">
        <v>39</v>
      </c>
      <c r="B56" s="29">
        <v>138</v>
      </c>
      <c r="C56" s="36"/>
    </row>
    <row r="57" spans="1:3" ht="14.25">
      <c r="A57" s="10" t="s">
        <v>40</v>
      </c>
      <c r="B57" s="29">
        <v>16.2</v>
      </c>
      <c r="C57" s="36"/>
    </row>
    <row r="58" spans="1:3" ht="14.25">
      <c r="A58" s="10" t="s">
        <v>42</v>
      </c>
      <c r="B58" s="29">
        <v>50</v>
      </c>
      <c r="C58" s="36"/>
    </row>
    <row r="59" spans="1:3" ht="14.25">
      <c r="A59" s="10" t="s">
        <v>43</v>
      </c>
      <c r="B59" s="9"/>
      <c r="C59" s="36"/>
    </row>
    <row r="60" spans="1:3" ht="14.25">
      <c r="A60" s="12" t="s">
        <v>15</v>
      </c>
      <c r="B60" s="9"/>
      <c r="C60" s="36"/>
    </row>
    <row r="61" spans="1:3" ht="14.25">
      <c r="A61" s="12" t="s">
        <v>44</v>
      </c>
      <c r="B61" s="9">
        <v>12</v>
      </c>
      <c r="C61" s="36"/>
    </row>
    <row r="62" spans="1:3" ht="14.25">
      <c r="A62" s="12" t="s">
        <v>45</v>
      </c>
      <c r="B62" s="9">
        <f>SUM(B63:B72)</f>
        <v>3915.3599999999997</v>
      </c>
      <c r="C62" s="36"/>
    </row>
    <row r="63" spans="1:3" ht="14.25">
      <c r="A63" s="10" t="s">
        <v>8</v>
      </c>
      <c r="B63" s="9">
        <v>1543.04</v>
      </c>
      <c r="C63" s="36"/>
    </row>
    <row r="64" spans="1:3" ht="14.25">
      <c r="A64" s="7" t="s">
        <v>10</v>
      </c>
      <c r="B64" s="9">
        <v>755.8</v>
      </c>
      <c r="C64" s="36"/>
    </row>
    <row r="65" spans="1:3" ht="14.25">
      <c r="A65" s="7" t="s">
        <v>12</v>
      </c>
      <c r="B65" s="9"/>
      <c r="C65" s="36"/>
    </row>
    <row r="66" spans="1:3" ht="14.25">
      <c r="A66" s="7" t="s">
        <v>49</v>
      </c>
      <c r="B66" s="9"/>
      <c r="C66" s="36"/>
    </row>
    <row r="67" spans="1:3" ht="14.25">
      <c r="A67" s="7" t="s">
        <v>51</v>
      </c>
      <c r="B67" s="9">
        <v>228</v>
      </c>
      <c r="C67" s="36"/>
    </row>
    <row r="68" spans="1:3" ht="14.25">
      <c r="A68" s="7" t="s">
        <v>53</v>
      </c>
      <c r="B68" s="9">
        <v>210.2</v>
      </c>
      <c r="C68" s="36"/>
    </row>
    <row r="69" spans="1:3" ht="14.25">
      <c r="A69" s="12" t="s">
        <v>48</v>
      </c>
      <c r="B69" s="9">
        <v>368.2</v>
      </c>
      <c r="C69" s="36"/>
    </row>
    <row r="70" spans="1:3" ht="14.25">
      <c r="A70" s="10" t="s">
        <v>54</v>
      </c>
      <c r="B70" s="9"/>
      <c r="C70" s="36"/>
    </row>
    <row r="71" spans="1:3" ht="14.25">
      <c r="A71" s="10" t="s">
        <v>15</v>
      </c>
      <c r="B71" s="9">
        <v>744.12</v>
      </c>
      <c r="C71" s="36"/>
    </row>
    <row r="72" spans="1:3" ht="14.25">
      <c r="A72" s="10" t="s">
        <v>56</v>
      </c>
      <c r="B72" s="9">
        <v>66</v>
      </c>
      <c r="C72" s="36"/>
    </row>
    <row r="73" spans="1:3" ht="14.25">
      <c r="A73" s="12" t="s">
        <v>58</v>
      </c>
      <c r="B73" s="9">
        <f>SUM(B74:B84)</f>
        <v>0</v>
      </c>
      <c r="C73" s="36"/>
    </row>
    <row r="74" spans="1:3" ht="14.25">
      <c r="A74" s="12" t="s">
        <v>8</v>
      </c>
      <c r="B74" s="9"/>
      <c r="C74" s="36"/>
    </row>
    <row r="75" spans="1:3" ht="14.25">
      <c r="A75" s="12" t="s">
        <v>10</v>
      </c>
      <c r="B75" s="9"/>
      <c r="C75" s="36"/>
    </row>
    <row r="76" spans="1:3" ht="14.25">
      <c r="A76" s="10" t="s">
        <v>12</v>
      </c>
      <c r="B76" s="9"/>
      <c r="C76" s="36"/>
    </row>
    <row r="77" spans="1:3" ht="14.25">
      <c r="A77" s="10" t="s">
        <v>61</v>
      </c>
      <c r="B77" s="9"/>
      <c r="C77" s="36"/>
    </row>
    <row r="78" spans="1:3" ht="14.25">
      <c r="A78" s="10" t="s">
        <v>63</v>
      </c>
      <c r="B78" s="9"/>
      <c r="C78" s="36"/>
    </row>
    <row r="79" spans="1:3" ht="14.25">
      <c r="A79" s="7" t="s">
        <v>64</v>
      </c>
      <c r="B79" s="9"/>
      <c r="C79" s="36"/>
    </row>
    <row r="80" spans="1:3" ht="14.25">
      <c r="A80" s="12" t="s">
        <v>65</v>
      </c>
      <c r="B80" s="9"/>
      <c r="C80" s="36"/>
    </row>
    <row r="81" spans="1:3" ht="14.25">
      <c r="A81" s="12" t="s">
        <v>66</v>
      </c>
      <c r="B81" s="9"/>
      <c r="C81" s="36"/>
    </row>
    <row r="82" spans="1:3" ht="14.25">
      <c r="A82" s="12" t="s">
        <v>48</v>
      </c>
      <c r="B82" s="9"/>
      <c r="C82" s="36"/>
    </row>
    <row r="83" spans="1:3" ht="14.25">
      <c r="A83" s="10" t="s">
        <v>15</v>
      </c>
      <c r="B83" s="9"/>
      <c r="C83" s="36"/>
    </row>
    <row r="84" spans="1:3" ht="14.25">
      <c r="A84" s="10" t="s">
        <v>70</v>
      </c>
      <c r="B84" s="9"/>
      <c r="C84" s="36"/>
    </row>
    <row r="85" spans="1:3" ht="14.25">
      <c r="A85" s="10" t="s">
        <v>72</v>
      </c>
      <c r="B85" s="9">
        <f>SUM(B86:B93)</f>
        <v>1323.43</v>
      </c>
      <c r="C85" s="36"/>
    </row>
    <row r="86" spans="1:3" ht="14.25">
      <c r="A86" s="12" t="s">
        <v>8</v>
      </c>
      <c r="B86" s="9">
        <v>479.47</v>
      </c>
      <c r="C86" s="36"/>
    </row>
    <row r="87" spans="1:3" ht="14.25">
      <c r="A87" s="12" t="s">
        <v>10</v>
      </c>
      <c r="B87" s="29"/>
      <c r="C87" s="36"/>
    </row>
    <row r="88" spans="1:3" ht="14.25">
      <c r="A88" s="12" t="s">
        <v>12</v>
      </c>
      <c r="B88" s="29"/>
      <c r="C88" s="36"/>
    </row>
    <row r="89" spans="1:3" ht="14.25">
      <c r="A89" s="10" t="s">
        <v>46</v>
      </c>
      <c r="B89" s="29">
        <v>778</v>
      </c>
      <c r="C89" s="36"/>
    </row>
    <row r="90" spans="1:3" ht="14.25">
      <c r="A90" s="10" t="s">
        <v>47</v>
      </c>
      <c r="B90" s="29"/>
      <c r="C90" s="36"/>
    </row>
    <row r="91" spans="1:3" ht="14.25">
      <c r="A91" s="10" t="s">
        <v>48</v>
      </c>
      <c r="B91" s="29"/>
      <c r="C91" s="36"/>
    </row>
    <row r="92" spans="1:3" ht="14.25">
      <c r="A92" s="10" t="s">
        <v>15</v>
      </c>
      <c r="B92" s="29">
        <v>65.96</v>
      </c>
      <c r="C92" s="36"/>
    </row>
    <row r="93" spans="1:3" ht="14.25">
      <c r="A93" s="7" t="s">
        <v>50</v>
      </c>
      <c r="B93" s="29"/>
      <c r="C93" s="36"/>
    </row>
    <row r="94" spans="1:3" ht="14.25">
      <c r="A94" s="12" t="s">
        <v>52</v>
      </c>
      <c r="B94" s="9">
        <f>SUM(B95:B103)</f>
        <v>0</v>
      </c>
      <c r="C94" s="36"/>
    </row>
    <row r="95" spans="1:3" ht="14.25">
      <c r="A95" s="12" t="s">
        <v>8</v>
      </c>
      <c r="B95" s="9"/>
      <c r="C95" s="36"/>
    </row>
    <row r="96" spans="1:3" ht="14.25">
      <c r="A96" s="10" t="s">
        <v>10</v>
      </c>
      <c r="B96" s="9"/>
      <c r="C96" s="36"/>
    </row>
    <row r="97" spans="1:3" ht="14.25">
      <c r="A97" s="10" t="s">
        <v>12</v>
      </c>
      <c r="B97" s="9"/>
      <c r="C97" s="36"/>
    </row>
    <row r="98" spans="1:3" ht="14.25">
      <c r="A98" s="10" t="s">
        <v>55</v>
      </c>
      <c r="B98" s="9"/>
      <c r="C98" s="36"/>
    </row>
    <row r="99" spans="1:3" ht="14.25">
      <c r="A99" s="12" t="s">
        <v>57</v>
      </c>
      <c r="B99" s="9"/>
      <c r="C99" s="36"/>
    </row>
    <row r="100" spans="1:3" ht="14.25">
      <c r="A100" s="12" t="s">
        <v>59</v>
      </c>
      <c r="B100" s="9"/>
      <c r="C100" s="36"/>
    </row>
    <row r="101" spans="1:3" ht="14.25">
      <c r="A101" s="12" t="s">
        <v>48</v>
      </c>
      <c r="B101" s="9"/>
      <c r="C101" s="36"/>
    </row>
    <row r="102" spans="1:3" ht="14.25">
      <c r="A102" s="10" t="s">
        <v>15</v>
      </c>
      <c r="B102" s="9"/>
      <c r="C102" s="36"/>
    </row>
    <row r="103" spans="1:3" ht="14.25">
      <c r="A103" s="10" t="s">
        <v>60</v>
      </c>
      <c r="B103" s="9"/>
      <c r="C103" s="36"/>
    </row>
    <row r="104" spans="1:3" ht="14.25">
      <c r="A104" s="10" t="s">
        <v>62</v>
      </c>
      <c r="B104" s="9">
        <f>SUM(B105:B118)</f>
        <v>569.31</v>
      </c>
      <c r="C104" s="36"/>
    </row>
    <row r="105" spans="1:3" ht="14.25">
      <c r="A105" s="10" t="s">
        <v>8</v>
      </c>
      <c r="B105" s="29">
        <v>196.77</v>
      </c>
      <c r="C105" s="36"/>
    </row>
    <row r="106" spans="1:3" ht="14.25">
      <c r="A106" s="12" t="s">
        <v>10</v>
      </c>
      <c r="B106" s="29">
        <v>50</v>
      </c>
      <c r="C106" s="36"/>
    </row>
    <row r="107" spans="1:3" ht="14.25">
      <c r="A107" s="12" t="s">
        <v>12</v>
      </c>
      <c r="B107" s="29"/>
      <c r="C107" s="36"/>
    </row>
    <row r="108" spans="1:3" ht="14.25">
      <c r="A108" s="12" t="s">
        <v>67</v>
      </c>
      <c r="B108" s="29"/>
      <c r="C108" s="36"/>
    </row>
    <row r="109" spans="1:3" ht="14.25">
      <c r="A109" s="10" t="s">
        <v>68</v>
      </c>
      <c r="B109" s="29"/>
      <c r="C109" s="36"/>
    </row>
    <row r="110" spans="1:3" ht="14.25">
      <c r="A110" s="10" t="s">
        <v>69</v>
      </c>
      <c r="B110" s="29"/>
      <c r="C110" s="36"/>
    </row>
    <row r="111" spans="1:3" ht="14.25">
      <c r="A111" s="10" t="s">
        <v>71</v>
      </c>
      <c r="B111" s="29"/>
      <c r="C111" s="36"/>
    </row>
    <row r="112" spans="1:3" ht="14.25">
      <c r="A112" s="12" t="s">
        <v>73</v>
      </c>
      <c r="B112" s="29">
        <v>110</v>
      </c>
      <c r="C112" s="36"/>
    </row>
    <row r="113" spans="1:3" ht="14.25">
      <c r="A113" s="12" t="s">
        <v>74</v>
      </c>
      <c r="B113" s="9">
        <v>99.38</v>
      </c>
      <c r="C113" s="36"/>
    </row>
    <row r="114" spans="1:3" ht="14.25">
      <c r="A114" s="12" t="s">
        <v>1144</v>
      </c>
      <c r="B114" s="9"/>
      <c r="C114" s="36"/>
    </row>
    <row r="115" spans="1:3" ht="14.25">
      <c r="A115" s="10" t="s">
        <v>76</v>
      </c>
      <c r="B115" s="9"/>
      <c r="C115" s="36"/>
    </row>
    <row r="116" spans="1:3" ht="14.25">
      <c r="A116" s="10" t="s">
        <v>1145</v>
      </c>
      <c r="B116" s="9"/>
      <c r="C116" s="36"/>
    </row>
    <row r="117" spans="1:3" ht="14.25">
      <c r="A117" s="10" t="s">
        <v>15</v>
      </c>
      <c r="B117" s="9">
        <v>21.56</v>
      </c>
      <c r="C117" s="36"/>
    </row>
    <row r="118" spans="1:3" ht="14.25">
      <c r="A118" s="10" t="s">
        <v>1375</v>
      </c>
      <c r="B118" s="9">
        <v>91.6</v>
      </c>
      <c r="C118" s="36"/>
    </row>
    <row r="119" spans="1:3" ht="14.25">
      <c r="A119" s="7" t="s">
        <v>82</v>
      </c>
      <c r="B119" s="9">
        <f>SUM(B120:B127)</f>
        <v>7320.09</v>
      </c>
      <c r="C119" s="36"/>
    </row>
    <row r="120" spans="1:3" ht="14.25">
      <c r="A120" s="12" t="s">
        <v>8</v>
      </c>
      <c r="B120" s="9">
        <v>631.13</v>
      </c>
      <c r="C120" s="36"/>
    </row>
    <row r="121" spans="1:3" ht="14.25">
      <c r="A121" s="12" t="s">
        <v>10</v>
      </c>
      <c r="B121" s="9">
        <v>1406</v>
      </c>
      <c r="C121" s="36"/>
    </row>
    <row r="122" spans="1:3" ht="14.25">
      <c r="A122" s="12" t="s">
        <v>12</v>
      </c>
      <c r="B122" s="9"/>
      <c r="C122" s="36"/>
    </row>
    <row r="123" spans="1:3" ht="14.25">
      <c r="A123" s="10" t="s">
        <v>86</v>
      </c>
      <c r="B123" s="9">
        <v>32</v>
      </c>
      <c r="C123" s="36"/>
    </row>
    <row r="124" spans="1:3" ht="14.25">
      <c r="A124" s="10" t="s">
        <v>88</v>
      </c>
      <c r="B124" s="9"/>
      <c r="C124" s="36"/>
    </row>
    <row r="125" spans="1:3" ht="14.25">
      <c r="A125" s="10" t="s">
        <v>90</v>
      </c>
      <c r="B125" s="9"/>
      <c r="C125" s="36"/>
    </row>
    <row r="126" spans="1:3" ht="14.25">
      <c r="A126" s="12" t="s">
        <v>15</v>
      </c>
      <c r="B126" s="9">
        <v>3.96</v>
      </c>
      <c r="C126" s="36"/>
    </row>
    <row r="127" spans="1:3" ht="14.25">
      <c r="A127" s="12" t="s">
        <v>91</v>
      </c>
      <c r="B127" s="9">
        <v>5247</v>
      </c>
      <c r="C127" s="36"/>
    </row>
    <row r="128" spans="1:3" ht="14.25">
      <c r="A128" s="7" t="s">
        <v>92</v>
      </c>
      <c r="B128" s="9">
        <f>SUM(B129:B138)</f>
        <v>2134.54</v>
      </c>
      <c r="C128" s="36"/>
    </row>
    <row r="129" spans="1:3" ht="14.25">
      <c r="A129" s="12" t="s">
        <v>8</v>
      </c>
      <c r="B129" s="29">
        <v>549.54</v>
      </c>
      <c r="C129" s="36"/>
    </row>
    <row r="130" spans="1:3" ht="14.25">
      <c r="A130" s="12" t="s">
        <v>10</v>
      </c>
      <c r="B130" s="29">
        <v>348</v>
      </c>
      <c r="C130" s="36"/>
    </row>
    <row r="131" spans="1:3" ht="14.25">
      <c r="A131" s="12" t="s">
        <v>12</v>
      </c>
      <c r="B131" s="29"/>
      <c r="C131" s="36"/>
    </row>
    <row r="132" spans="1:3" ht="14.25">
      <c r="A132" s="10" t="s">
        <v>96</v>
      </c>
      <c r="B132" s="29"/>
      <c r="C132" s="36"/>
    </row>
    <row r="133" spans="1:3" ht="14.25">
      <c r="A133" s="10" t="s">
        <v>97</v>
      </c>
      <c r="B133" s="29"/>
      <c r="C133" s="36"/>
    </row>
    <row r="134" spans="1:3" ht="14.25">
      <c r="A134" s="10" t="s">
        <v>99</v>
      </c>
      <c r="B134" s="29"/>
      <c r="C134" s="36"/>
    </row>
    <row r="135" spans="1:3" ht="14.25">
      <c r="A135" s="12" t="s">
        <v>101</v>
      </c>
      <c r="B135" s="29"/>
      <c r="C135" s="36"/>
    </row>
    <row r="136" spans="1:3" ht="14.25">
      <c r="A136" s="12" t="s">
        <v>102</v>
      </c>
      <c r="B136" s="29">
        <v>1213</v>
      </c>
      <c r="C136" s="36"/>
    </row>
    <row r="137" spans="1:3" ht="14.25">
      <c r="A137" s="12" t="s">
        <v>15</v>
      </c>
      <c r="B137" s="29"/>
      <c r="C137" s="36"/>
    </row>
    <row r="138" spans="1:3" ht="14.25">
      <c r="A138" s="10" t="s">
        <v>103</v>
      </c>
      <c r="B138" s="29">
        <v>24</v>
      </c>
      <c r="C138" s="36"/>
    </row>
    <row r="139" spans="1:3" ht="14.25">
      <c r="A139" s="10" t="s">
        <v>105</v>
      </c>
      <c r="B139" s="9">
        <f>SUM(B140:B150)</f>
        <v>56.15</v>
      </c>
      <c r="C139" s="36"/>
    </row>
    <row r="140" spans="1:3" ht="14.25">
      <c r="A140" s="10" t="s">
        <v>8</v>
      </c>
      <c r="B140" s="29">
        <v>36.15</v>
      </c>
      <c r="C140" s="36"/>
    </row>
    <row r="141" spans="1:3" ht="14.25">
      <c r="A141" s="7" t="s">
        <v>10</v>
      </c>
      <c r="B141" s="29"/>
      <c r="C141" s="36"/>
    </row>
    <row r="142" spans="1:3" ht="14.25">
      <c r="A142" s="12" t="s">
        <v>12</v>
      </c>
      <c r="B142" s="29"/>
      <c r="C142" s="36"/>
    </row>
    <row r="143" spans="1:3" ht="14.25">
      <c r="A143" s="12" t="s">
        <v>78</v>
      </c>
      <c r="B143" s="29"/>
      <c r="C143" s="36"/>
    </row>
    <row r="144" spans="1:3" ht="14.25">
      <c r="A144" s="12" t="s">
        <v>79</v>
      </c>
      <c r="B144" s="29"/>
      <c r="C144" s="36"/>
    </row>
    <row r="145" spans="1:3" ht="14.25">
      <c r="A145" s="10" t="s">
        <v>81</v>
      </c>
      <c r="B145" s="29"/>
      <c r="C145" s="36"/>
    </row>
    <row r="146" spans="1:3" ht="14.25">
      <c r="A146" s="10" t="s">
        <v>83</v>
      </c>
      <c r="B146" s="29">
        <v>9</v>
      </c>
      <c r="C146" s="36"/>
    </row>
    <row r="147" spans="1:3" ht="14.25">
      <c r="A147" s="10" t="s">
        <v>84</v>
      </c>
      <c r="B147" s="29"/>
      <c r="C147" s="36"/>
    </row>
    <row r="148" spans="1:3" ht="14.25">
      <c r="A148" s="12" t="s">
        <v>85</v>
      </c>
      <c r="B148" s="29"/>
      <c r="C148" s="36"/>
    </row>
    <row r="149" spans="1:3" ht="14.25">
      <c r="A149" s="12" t="s">
        <v>15</v>
      </c>
      <c r="B149" s="29"/>
      <c r="C149" s="36"/>
    </row>
    <row r="150" spans="1:3" ht="14.25">
      <c r="A150" s="12" t="s">
        <v>87</v>
      </c>
      <c r="B150" s="29">
        <v>11</v>
      </c>
      <c r="C150" s="36"/>
    </row>
    <row r="151" spans="1:3" ht="14.25">
      <c r="A151" s="10" t="s">
        <v>89</v>
      </c>
      <c r="B151" s="9">
        <f>SUM(B152:B160)</f>
        <v>8257.130000000001</v>
      </c>
      <c r="C151" s="36"/>
    </row>
    <row r="152" spans="1:3" ht="14.25">
      <c r="A152" s="10" t="s">
        <v>8</v>
      </c>
      <c r="B152" s="9">
        <v>4117.35</v>
      </c>
      <c r="C152" s="36"/>
    </row>
    <row r="153" spans="1:3" ht="14.25">
      <c r="A153" s="10" t="s">
        <v>10</v>
      </c>
      <c r="B153" s="9">
        <v>1673.19</v>
      </c>
      <c r="C153" s="36"/>
    </row>
    <row r="154" spans="1:3" ht="14.25">
      <c r="A154" s="7" t="s">
        <v>12</v>
      </c>
      <c r="B154" s="9">
        <v>145.87</v>
      </c>
      <c r="C154" s="36"/>
    </row>
    <row r="155" spans="1:3" ht="14.25">
      <c r="A155" s="12" t="s">
        <v>93</v>
      </c>
      <c r="B155" s="9">
        <v>185.88</v>
      </c>
      <c r="C155" s="36"/>
    </row>
    <row r="156" spans="1:3" ht="14.25">
      <c r="A156" s="12" t="s">
        <v>94</v>
      </c>
      <c r="B156" s="9">
        <v>1689.31</v>
      </c>
      <c r="C156" s="36"/>
    </row>
    <row r="157" spans="1:3" ht="14.25">
      <c r="A157" s="12" t="s">
        <v>95</v>
      </c>
      <c r="B157" s="9">
        <v>151.4</v>
      </c>
      <c r="C157" s="36"/>
    </row>
    <row r="158" spans="1:3" ht="14.25">
      <c r="A158" s="10" t="s">
        <v>48</v>
      </c>
      <c r="B158" s="9">
        <v>186.8</v>
      </c>
      <c r="C158" s="36"/>
    </row>
    <row r="159" spans="1:3" ht="14.25">
      <c r="A159" s="10" t="s">
        <v>15</v>
      </c>
      <c r="B159" s="9">
        <v>37.33</v>
      </c>
      <c r="C159" s="36"/>
    </row>
    <row r="160" spans="1:3" ht="14.25">
      <c r="A160" s="10" t="s">
        <v>98</v>
      </c>
      <c r="B160" s="9">
        <v>70</v>
      </c>
      <c r="C160" s="36"/>
    </row>
    <row r="161" spans="1:3" ht="14.25">
      <c r="A161" s="12" t="s">
        <v>100</v>
      </c>
      <c r="B161" s="9">
        <f>SUM(B162:B173)</f>
        <v>2615.4800000000005</v>
      </c>
      <c r="C161" s="36"/>
    </row>
    <row r="162" spans="1:3" ht="14.25">
      <c r="A162" s="12" t="s">
        <v>8</v>
      </c>
      <c r="B162" s="9">
        <v>838.84</v>
      </c>
      <c r="C162" s="36"/>
    </row>
    <row r="163" spans="1:3" ht="14.25">
      <c r="A163" s="12" t="s">
        <v>10</v>
      </c>
      <c r="B163" s="9">
        <v>-92</v>
      </c>
      <c r="C163" s="36"/>
    </row>
    <row r="164" spans="1:3" ht="14.25">
      <c r="A164" s="10" t="s">
        <v>12</v>
      </c>
      <c r="B164" s="9"/>
      <c r="C164" s="36"/>
    </row>
    <row r="165" spans="1:3" ht="14.25">
      <c r="A165" s="10" t="s">
        <v>104</v>
      </c>
      <c r="B165" s="9"/>
      <c r="C165" s="36"/>
    </row>
    <row r="166" spans="1:3" ht="14.25">
      <c r="A166" s="10" t="s">
        <v>106</v>
      </c>
      <c r="B166" s="9"/>
      <c r="C166" s="36"/>
    </row>
    <row r="167" spans="1:3" ht="14.25">
      <c r="A167" s="10" t="s">
        <v>107</v>
      </c>
      <c r="B167" s="9">
        <v>723.56</v>
      </c>
      <c r="C167" s="36"/>
    </row>
    <row r="168" spans="1:3" ht="14.25">
      <c r="A168" s="12" t="s">
        <v>109</v>
      </c>
      <c r="B168" s="9">
        <v>653.82</v>
      </c>
      <c r="C168" s="36"/>
    </row>
    <row r="169" spans="1:3" ht="14.25">
      <c r="A169" s="12" t="s">
        <v>110</v>
      </c>
      <c r="B169" s="9"/>
      <c r="C169" s="36"/>
    </row>
    <row r="170" spans="1:3" ht="14.25">
      <c r="A170" s="12" t="s">
        <v>112</v>
      </c>
      <c r="B170" s="9"/>
      <c r="C170" s="36"/>
    </row>
    <row r="171" spans="1:3" ht="14.25">
      <c r="A171" s="10" t="s">
        <v>48</v>
      </c>
      <c r="B171" s="9"/>
      <c r="C171" s="36"/>
    </row>
    <row r="172" spans="1:3" ht="14.25">
      <c r="A172" s="10" t="s">
        <v>15</v>
      </c>
      <c r="B172" s="9">
        <v>483.26</v>
      </c>
      <c r="C172" s="36"/>
    </row>
    <row r="173" spans="1:3" ht="14.25">
      <c r="A173" s="10" t="s">
        <v>114</v>
      </c>
      <c r="B173" s="9">
        <v>8</v>
      </c>
      <c r="C173" s="36"/>
    </row>
    <row r="174" spans="1:3" ht="14.25">
      <c r="A174" s="12" t="s">
        <v>115</v>
      </c>
      <c r="B174" s="9">
        <f>SUM(B175:B180)</f>
        <v>150.61</v>
      </c>
      <c r="C174" s="36"/>
    </row>
    <row r="175" spans="1:3" ht="14.25">
      <c r="A175" s="12" t="s">
        <v>8</v>
      </c>
      <c r="B175" s="9">
        <v>122</v>
      </c>
      <c r="C175" s="36"/>
    </row>
    <row r="176" spans="1:3" ht="14.25">
      <c r="A176" s="12" t="s">
        <v>10</v>
      </c>
      <c r="B176" s="9">
        <v>1</v>
      </c>
      <c r="C176" s="36"/>
    </row>
    <row r="177" spans="1:3" ht="14.25">
      <c r="A177" s="10" t="s">
        <v>12</v>
      </c>
      <c r="B177" s="9"/>
      <c r="C177" s="36"/>
    </row>
    <row r="178" spans="1:3" ht="14.25">
      <c r="A178" s="10" t="s">
        <v>119</v>
      </c>
      <c r="B178" s="29">
        <v>5</v>
      </c>
      <c r="C178" s="36"/>
    </row>
    <row r="179" spans="1:3" ht="14.25">
      <c r="A179" s="10" t="s">
        <v>15</v>
      </c>
      <c r="B179" s="29">
        <v>22.61</v>
      </c>
      <c r="C179" s="36"/>
    </row>
    <row r="180" spans="1:3" ht="14.25">
      <c r="A180" s="7" t="s">
        <v>120</v>
      </c>
      <c r="B180" s="29"/>
      <c r="C180" s="36"/>
    </row>
    <row r="181" spans="1:3" ht="14.25">
      <c r="A181" s="12" t="s">
        <v>121</v>
      </c>
      <c r="B181" s="9">
        <f>SUM(B182:B187)</f>
        <v>86.62</v>
      </c>
      <c r="C181" s="36"/>
    </row>
    <row r="182" spans="1:3" ht="14.25">
      <c r="A182" s="12" t="s">
        <v>8</v>
      </c>
      <c r="B182" s="29">
        <v>59.62</v>
      </c>
      <c r="C182" s="36"/>
    </row>
    <row r="183" spans="1:3" ht="14.25">
      <c r="A183" s="12" t="s">
        <v>10</v>
      </c>
      <c r="B183" s="29">
        <v>27</v>
      </c>
      <c r="C183" s="36"/>
    </row>
    <row r="184" spans="1:3" ht="14.25">
      <c r="A184" s="10" t="s">
        <v>12</v>
      </c>
      <c r="B184" s="29"/>
      <c r="C184" s="36"/>
    </row>
    <row r="185" spans="1:3" ht="14.25">
      <c r="A185" s="10" t="s">
        <v>124</v>
      </c>
      <c r="B185" s="29"/>
      <c r="C185" s="36"/>
    </row>
    <row r="186" spans="1:3" ht="14.25">
      <c r="A186" s="10" t="s">
        <v>15</v>
      </c>
      <c r="B186" s="29"/>
      <c r="C186" s="36"/>
    </row>
    <row r="187" spans="1:3" ht="14.25">
      <c r="A187" s="12" t="s">
        <v>125</v>
      </c>
      <c r="B187" s="9"/>
      <c r="C187" s="36"/>
    </row>
    <row r="188" spans="1:3" ht="14.25">
      <c r="A188" s="12" t="s">
        <v>127</v>
      </c>
      <c r="B188" s="9">
        <f>SUM(B189:B196)</f>
        <v>0</v>
      </c>
      <c r="C188" s="36"/>
    </row>
    <row r="189" spans="1:3" ht="14.25">
      <c r="A189" s="12" t="s">
        <v>8</v>
      </c>
      <c r="B189" s="9"/>
      <c r="C189" s="36"/>
    </row>
    <row r="190" spans="1:3" ht="14.25">
      <c r="A190" s="10" t="s">
        <v>10</v>
      </c>
      <c r="B190" s="9"/>
      <c r="C190" s="36"/>
    </row>
    <row r="191" spans="1:3" ht="14.25">
      <c r="A191" s="10" t="s">
        <v>12</v>
      </c>
      <c r="B191" s="9"/>
      <c r="C191" s="36"/>
    </row>
    <row r="192" spans="1:3" ht="14.25">
      <c r="A192" s="10" t="s">
        <v>131</v>
      </c>
      <c r="B192" s="9"/>
      <c r="C192" s="36"/>
    </row>
    <row r="193" spans="1:3" ht="14.25">
      <c r="A193" s="7" t="s">
        <v>132</v>
      </c>
      <c r="B193" s="9"/>
      <c r="C193" s="36"/>
    </row>
    <row r="194" spans="1:3" ht="14.25">
      <c r="A194" s="12" t="s">
        <v>108</v>
      </c>
      <c r="B194" s="9"/>
      <c r="C194" s="36"/>
    </row>
    <row r="195" spans="1:3" ht="14.25">
      <c r="A195" s="12" t="s">
        <v>15</v>
      </c>
      <c r="B195" s="9"/>
      <c r="C195" s="36"/>
    </row>
    <row r="196" spans="1:3" ht="14.25">
      <c r="A196" s="12" t="s">
        <v>111</v>
      </c>
      <c r="B196" s="9"/>
      <c r="C196" s="36"/>
    </row>
    <row r="197" spans="1:3" ht="14.25">
      <c r="A197" s="10" t="s">
        <v>113</v>
      </c>
      <c r="B197" s="9">
        <f>SUM(B198:B202)</f>
        <v>261.13</v>
      </c>
      <c r="C197" s="36"/>
    </row>
    <row r="198" spans="1:3" ht="14.25">
      <c r="A198" s="10" t="s">
        <v>8</v>
      </c>
      <c r="B198" s="29">
        <v>114.31</v>
      </c>
      <c r="C198" s="36"/>
    </row>
    <row r="199" spans="1:3" ht="14.25">
      <c r="A199" s="10" t="s">
        <v>10</v>
      </c>
      <c r="B199" s="29">
        <v>1.5</v>
      </c>
      <c r="C199" s="36"/>
    </row>
    <row r="200" spans="1:3" ht="14.25">
      <c r="A200" s="12" t="s">
        <v>12</v>
      </c>
      <c r="B200" s="29"/>
      <c r="C200" s="36"/>
    </row>
    <row r="201" spans="1:3" ht="14.25">
      <c r="A201" s="12" t="s">
        <v>116</v>
      </c>
      <c r="B201" s="29">
        <v>145.32</v>
      </c>
      <c r="C201" s="36"/>
    </row>
    <row r="202" spans="1:3" ht="14.25">
      <c r="A202" s="12" t="s">
        <v>117</v>
      </c>
      <c r="B202" s="29"/>
      <c r="C202" s="36"/>
    </row>
    <row r="203" spans="1:3" ht="14.25">
      <c r="A203" s="10" t="s">
        <v>118</v>
      </c>
      <c r="B203" s="9">
        <f>SUM(B204:B209)</f>
        <v>277.26</v>
      </c>
      <c r="C203" s="36"/>
    </row>
    <row r="204" spans="1:3" ht="14.25">
      <c r="A204" s="10" t="s">
        <v>8</v>
      </c>
      <c r="B204" s="29">
        <v>176.26</v>
      </c>
      <c r="C204" s="36"/>
    </row>
    <row r="205" spans="1:3" ht="14.25">
      <c r="A205" s="10" t="s">
        <v>10</v>
      </c>
      <c r="B205" s="9">
        <v>101</v>
      </c>
      <c r="C205" s="36"/>
    </row>
    <row r="206" spans="1:3" ht="14.25">
      <c r="A206" s="7" t="s">
        <v>12</v>
      </c>
      <c r="B206" s="9"/>
      <c r="C206" s="36"/>
    </row>
    <row r="207" spans="1:3" ht="14.25">
      <c r="A207" s="12" t="s">
        <v>34</v>
      </c>
      <c r="B207" s="9"/>
      <c r="C207" s="36"/>
    </row>
    <row r="208" spans="1:3" ht="14.25">
      <c r="A208" s="12" t="s">
        <v>15</v>
      </c>
      <c r="B208" s="9"/>
      <c r="C208" s="36"/>
    </row>
    <row r="209" spans="1:3" ht="14.25">
      <c r="A209" s="12" t="s">
        <v>122</v>
      </c>
      <c r="B209" s="9"/>
      <c r="C209" s="36"/>
    </row>
    <row r="210" spans="1:3" ht="14.25">
      <c r="A210" s="10" t="s">
        <v>123</v>
      </c>
      <c r="B210" s="9">
        <f>SUM(B211:B217)</f>
        <v>1324.6</v>
      </c>
      <c r="C210" s="36"/>
    </row>
    <row r="211" spans="1:3" ht="14.25">
      <c r="A211" s="10" t="s">
        <v>8</v>
      </c>
      <c r="B211" s="9">
        <v>389.23</v>
      </c>
      <c r="C211" s="36"/>
    </row>
    <row r="212" spans="1:3" ht="14.25">
      <c r="A212" s="10" t="s">
        <v>10</v>
      </c>
      <c r="B212" s="9">
        <v>374.4</v>
      </c>
      <c r="C212" s="36"/>
    </row>
    <row r="213" spans="1:3" ht="14.25">
      <c r="A213" s="12" t="s">
        <v>12</v>
      </c>
      <c r="B213" s="43"/>
      <c r="C213" s="36"/>
    </row>
    <row r="214" spans="1:3" ht="14.25">
      <c r="A214" s="12" t="s">
        <v>126</v>
      </c>
      <c r="B214" s="9"/>
      <c r="C214" s="36"/>
    </row>
    <row r="215" spans="1:3" ht="14.25">
      <c r="A215" s="12" t="s">
        <v>128</v>
      </c>
      <c r="B215" s="9"/>
      <c r="C215" s="36"/>
    </row>
    <row r="216" spans="1:3" ht="14.25">
      <c r="A216" s="10" t="s">
        <v>15</v>
      </c>
      <c r="B216" s="44">
        <v>295.97</v>
      </c>
      <c r="C216" s="36"/>
    </row>
    <row r="217" spans="1:3" ht="14.25">
      <c r="A217" s="10" t="s">
        <v>129</v>
      </c>
      <c r="B217" s="44">
        <v>265</v>
      </c>
      <c r="C217" s="36"/>
    </row>
    <row r="218" spans="1:3" ht="14.25">
      <c r="A218" s="10" t="s">
        <v>130</v>
      </c>
      <c r="B218" s="45">
        <f>SUM(B219:B223)</f>
        <v>2831.4200000000005</v>
      </c>
      <c r="C218" s="36"/>
    </row>
    <row r="219" spans="1:3" ht="14.25">
      <c r="A219" s="10" t="s">
        <v>8</v>
      </c>
      <c r="B219" s="44">
        <v>884.5</v>
      </c>
      <c r="C219" s="36"/>
    </row>
    <row r="220" spans="1:3" ht="14.25">
      <c r="A220" s="12" t="s">
        <v>10</v>
      </c>
      <c r="B220" s="44">
        <v>936.92</v>
      </c>
      <c r="C220" s="36"/>
    </row>
    <row r="221" spans="1:3" ht="14.25">
      <c r="A221" s="12" t="s">
        <v>12</v>
      </c>
      <c r="B221" s="44">
        <v>182.02</v>
      </c>
      <c r="C221" s="36"/>
    </row>
    <row r="222" spans="1:3" ht="14.25">
      <c r="A222" s="12" t="s">
        <v>134</v>
      </c>
      <c r="B222" s="44">
        <v>733.2</v>
      </c>
      <c r="C222" s="36"/>
    </row>
    <row r="223" spans="1:3" ht="14.25">
      <c r="A223" s="10" t="s">
        <v>15</v>
      </c>
      <c r="B223" s="44">
        <v>94.78</v>
      </c>
      <c r="C223" s="36"/>
    </row>
    <row r="224" spans="1:3" ht="14.25">
      <c r="A224" s="10" t="s">
        <v>136</v>
      </c>
      <c r="B224" s="44"/>
      <c r="C224" s="36"/>
    </row>
    <row r="225" spans="1:3" ht="14.25">
      <c r="A225" s="10" t="s">
        <v>137</v>
      </c>
      <c r="B225" s="44">
        <f>SUM(B226:B230)</f>
        <v>645.0100000000001</v>
      </c>
      <c r="C225" s="36"/>
    </row>
    <row r="226" spans="1:3" ht="14.25">
      <c r="A226" s="12" t="s">
        <v>8</v>
      </c>
      <c r="B226" s="44">
        <v>439.86</v>
      </c>
      <c r="C226" s="36"/>
    </row>
    <row r="227" spans="1:3" ht="14.25">
      <c r="A227" s="12" t="s">
        <v>10</v>
      </c>
      <c r="B227" s="44">
        <v>178.96</v>
      </c>
      <c r="C227" s="36"/>
    </row>
    <row r="228" spans="1:3" ht="14.25">
      <c r="A228" s="12" t="s">
        <v>12</v>
      </c>
      <c r="B228" s="44"/>
      <c r="C228" s="36"/>
    </row>
    <row r="229" spans="1:3" ht="14.25">
      <c r="A229" s="10" t="s">
        <v>15</v>
      </c>
      <c r="B229" s="44">
        <v>11.19</v>
      </c>
      <c r="C229" s="36"/>
    </row>
    <row r="230" spans="1:3" ht="14.25">
      <c r="A230" s="10" t="s">
        <v>141</v>
      </c>
      <c r="B230" s="44">
        <v>15</v>
      </c>
      <c r="C230" s="36"/>
    </row>
    <row r="231" spans="1:3" ht="14.25">
      <c r="A231" s="10" t="s">
        <v>143</v>
      </c>
      <c r="B231" s="44">
        <f>SUM(B232:B236)</f>
        <v>919.0600000000001</v>
      </c>
      <c r="C231" s="36"/>
    </row>
    <row r="232" spans="1:3" ht="14.25">
      <c r="A232" s="7" t="s">
        <v>8</v>
      </c>
      <c r="B232" s="29">
        <v>321.86</v>
      </c>
      <c r="C232" s="36"/>
    </row>
    <row r="233" spans="1:3" ht="14.25">
      <c r="A233" s="12" t="s">
        <v>10</v>
      </c>
      <c r="B233" s="29">
        <v>164</v>
      </c>
      <c r="C233" s="36"/>
    </row>
    <row r="234" spans="1:3" ht="14.25">
      <c r="A234" s="12" t="s">
        <v>12</v>
      </c>
      <c r="B234" s="29"/>
      <c r="C234" s="36"/>
    </row>
    <row r="235" spans="1:3" ht="14.25">
      <c r="A235" s="12" t="s">
        <v>15</v>
      </c>
      <c r="B235" s="29">
        <v>64.2</v>
      </c>
      <c r="C235" s="36"/>
    </row>
    <row r="236" spans="1:3" ht="14.25">
      <c r="A236" s="10" t="s">
        <v>149</v>
      </c>
      <c r="B236" s="29">
        <v>369</v>
      </c>
      <c r="C236" s="36"/>
    </row>
    <row r="237" spans="1:3" ht="14.25">
      <c r="A237" s="10" t="s">
        <v>151</v>
      </c>
      <c r="B237" s="9">
        <f>SUM(B238:B242)</f>
        <v>270.25</v>
      </c>
      <c r="C237" s="36"/>
    </row>
    <row r="238" spans="1:3" ht="14.25">
      <c r="A238" s="10" t="s">
        <v>8</v>
      </c>
      <c r="B238" s="29">
        <v>198.25</v>
      </c>
      <c r="C238" s="36"/>
    </row>
    <row r="239" spans="1:3" ht="14.25">
      <c r="A239" s="12" t="s">
        <v>10</v>
      </c>
      <c r="B239" s="29">
        <v>44</v>
      </c>
      <c r="C239" s="36"/>
    </row>
    <row r="240" spans="1:3" ht="14.25">
      <c r="A240" s="12" t="s">
        <v>12</v>
      </c>
      <c r="B240" s="29"/>
      <c r="C240" s="36"/>
    </row>
    <row r="241" spans="1:3" ht="14.25">
      <c r="A241" s="12" t="s">
        <v>15</v>
      </c>
      <c r="B241" s="29"/>
      <c r="C241" s="36"/>
    </row>
    <row r="242" spans="1:3" ht="14.25">
      <c r="A242" s="10" t="s">
        <v>157</v>
      </c>
      <c r="B242" s="29">
        <v>28</v>
      </c>
      <c r="C242" s="36"/>
    </row>
    <row r="243" spans="1:3" ht="14.25">
      <c r="A243" s="10" t="s">
        <v>159</v>
      </c>
      <c r="B243" s="9">
        <f>SUM(B244:B248)</f>
        <v>0</v>
      </c>
      <c r="C243" s="36"/>
    </row>
    <row r="244" spans="1:3" ht="14.25">
      <c r="A244" s="10" t="s">
        <v>8</v>
      </c>
      <c r="B244" s="9"/>
      <c r="C244" s="36"/>
    </row>
    <row r="245" spans="1:3" ht="14.25">
      <c r="A245" s="7" t="s">
        <v>10</v>
      </c>
      <c r="B245" s="9"/>
      <c r="C245" s="36"/>
    </row>
    <row r="246" spans="1:3" ht="14.25">
      <c r="A246" s="12" t="s">
        <v>12</v>
      </c>
      <c r="B246" s="9"/>
      <c r="C246" s="36"/>
    </row>
    <row r="247" spans="1:3" ht="14.25">
      <c r="A247" s="12" t="s">
        <v>15</v>
      </c>
      <c r="B247" s="9"/>
      <c r="C247" s="36"/>
    </row>
    <row r="248" spans="1:3" ht="14.25">
      <c r="A248" s="12" t="s">
        <v>133</v>
      </c>
      <c r="B248" s="9"/>
      <c r="C248" s="36"/>
    </row>
    <row r="249" spans="1:3" ht="14.25">
      <c r="A249" s="10" t="s">
        <v>135</v>
      </c>
      <c r="B249" s="9">
        <f>SUM(B250:B254)</f>
        <v>1374.57</v>
      </c>
      <c r="C249" s="36"/>
    </row>
    <row r="250" spans="1:3" ht="14.25">
      <c r="A250" s="10" t="s">
        <v>8</v>
      </c>
      <c r="B250" s="29">
        <v>530.27</v>
      </c>
      <c r="C250" s="36"/>
    </row>
    <row r="251" spans="1:3" ht="14.25">
      <c r="A251" s="10" t="s">
        <v>10</v>
      </c>
      <c r="B251" s="29">
        <v>744.3</v>
      </c>
      <c r="C251" s="36"/>
    </row>
    <row r="252" spans="1:3" ht="14.25">
      <c r="A252" s="12" t="s">
        <v>12</v>
      </c>
      <c r="B252" s="29"/>
      <c r="C252" s="36"/>
    </row>
    <row r="253" spans="1:3" ht="14.25">
      <c r="A253" s="12" t="s">
        <v>15</v>
      </c>
      <c r="B253" s="29"/>
      <c r="C253" s="36"/>
    </row>
    <row r="254" spans="1:3" ht="14.25">
      <c r="A254" s="12" t="s">
        <v>138</v>
      </c>
      <c r="B254" s="29">
        <v>100</v>
      </c>
      <c r="C254" s="36"/>
    </row>
    <row r="255" spans="1:3" ht="14.25">
      <c r="A255" s="10" t="s">
        <v>139</v>
      </c>
      <c r="B255" s="9">
        <f>SUM(B256:B257)</f>
        <v>6926.98</v>
      </c>
      <c r="C255" s="36"/>
    </row>
    <row r="256" spans="1:3" ht="14.25">
      <c r="A256" s="10" t="s">
        <v>140</v>
      </c>
      <c r="B256" s="29">
        <v>700</v>
      </c>
      <c r="C256" s="36"/>
    </row>
    <row r="257" spans="1:3" ht="14.25">
      <c r="A257" s="10" t="s">
        <v>142</v>
      </c>
      <c r="B257" s="29">
        <v>6226.98</v>
      </c>
      <c r="C257" s="36"/>
    </row>
    <row r="258" spans="1:3" ht="14.25">
      <c r="A258" s="7" t="s">
        <v>1146</v>
      </c>
      <c r="B258" s="9">
        <f>SUM(B259:B260)</f>
        <v>0</v>
      </c>
      <c r="C258" s="36"/>
    </row>
    <row r="259" spans="1:3" ht="14.25">
      <c r="A259" s="12" t="s">
        <v>145</v>
      </c>
      <c r="B259" s="9"/>
      <c r="C259" s="36"/>
    </row>
    <row r="260" spans="1:3" ht="14.25">
      <c r="A260" s="12" t="s">
        <v>146</v>
      </c>
      <c r="B260" s="9"/>
      <c r="C260" s="36"/>
    </row>
    <row r="261" spans="1:3" ht="14.25">
      <c r="A261" s="7" t="s">
        <v>1147</v>
      </c>
      <c r="B261" s="9">
        <f>SUM(B262,B271)</f>
        <v>0</v>
      </c>
      <c r="C261" s="36"/>
    </row>
    <row r="262" spans="1:3" ht="14.25">
      <c r="A262" s="10" t="s">
        <v>148</v>
      </c>
      <c r="B262" s="9">
        <f>SUM(B263:B270)</f>
        <v>0</v>
      </c>
      <c r="C262" s="36"/>
    </row>
    <row r="263" spans="1:3" ht="14.25">
      <c r="A263" s="10" t="s">
        <v>150</v>
      </c>
      <c r="B263" s="9"/>
      <c r="C263" s="36"/>
    </row>
    <row r="264" spans="1:3" ht="14.25">
      <c r="A264" s="12" t="s">
        <v>152</v>
      </c>
      <c r="B264" s="9"/>
      <c r="C264" s="36"/>
    </row>
    <row r="265" spans="1:3" ht="14.25">
      <c r="A265" s="12" t="s">
        <v>153</v>
      </c>
      <c r="B265" s="9"/>
      <c r="C265" s="36"/>
    </row>
    <row r="266" spans="1:3" ht="14.25">
      <c r="A266" s="12" t="s">
        <v>154</v>
      </c>
      <c r="B266" s="9"/>
      <c r="C266" s="36"/>
    </row>
    <row r="267" spans="1:3" ht="14.25">
      <c r="A267" s="10" t="s">
        <v>155</v>
      </c>
      <c r="B267" s="9"/>
      <c r="C267" s="36"/>
    </row>
    <row r="268" spans="1:3" ht="14.25">
      <c r="A268" s="10" t="s">
        <v>1148</v>
      </c>
      <c r="B268" s="9"/>
      <c r="C268" s="36"/>
    </row>
    <row r="269" spans="1:3" ht="14.25">
      <c r="A269" s="10" t="s">
        <v>1149</v>
      </c>
      <c r="B269" s="9"/>
      <c r="C269" s="36"/>
    </row>
    <row r="270" spans="1:3" ht="14.25">
      <c r="A270" s="10" t="s">
        <v>160</v>
      </c>
      <c r="B270" s="9"/>
      <c r="C270" s="36"/>
    </row>
    <row r="271" spans="1:3" ht="14.25">
      <c r="A271" s="10" t="s">
        <v>161</v>
      </c>
      <c r="B271" s="9"/>
      <c r="C271" s="36"/>
    </row>
    <row r="272" spans="1:3" ht="14.25">
      <c r="A272" s="7" t="s">
        <v>1150</v>
      </c>
      <c r="B272" s="9">
        <f>B273+B283+B305+B312+B324+B333+B347+B356+B365+B373+B390</f>
        <v>52433.950000000004</v>
      </c>
      <c r="C272" s="36">
        <v>9.7</v>
      </c>
    </row>
    <row r="273" spans="1:3" ht="14.25">
      <c r="A273" s="12" t="s">
        <v>163</v>
      </c>
      <c r="B273" s="9">
        <f>SUM(B275:B282)</f>
        <v>0</v>
      </c>
      <c r="C273" s="36"/>
    </row>
    <row r="274" spans="1:3" ht="14.25">
      <c r="A274" s="12" t="s">
        <v>1376</v>
      </c>
      <c r="B274" s="9"/>
      <c r="C274" s="36"/>
    </row>
    <row r="275" spans="1:3" ht="14.25">
      <c r="A275" s="12" t="s">
        <v>165</v>
      </c>
      <c r="B275" s="9"/>
      <c r="C275" s="36"/>
    </row>
    <row r="276" spans="1:3" ht="14.25">
      <c r="A276" s="10" t="s">
        <v>167</v>
      </c>
      <c r="B276" s="9"/>
      <c r="C276" s="36"/>
    </row>
    <row r="277" spans="1:3" ht="14.25">
      <c r="A277" s="10" t="s">
        <v>168</v>
      </c>
      <c r="B277" s="9"/>
      <c r="C277" s="36"/>
    </row>
    <row r="278" spans="1:3" ht="14.25">
      <c r="A278" s="10" t="s">
        <v>169</v>
      </c>
      <c r="B278" s="9"/>
      <c r="C278" s="36"/>
    </row>
    <row r="279" spans="1:3" ht="14.25">
      <c r="A279" s="12" t="s">
        <v>171</v>
      </c>
      <c r="B279" s="9"/>
      <c r="C279" s="36"/>
    </row>
    <row r="280" spans="1:3" ht="14.25">
      <c r="A280" s="12" t="s">
        <v>173</v>
      </c>
      <c r="B280" s="9"/>
      <c r="C280" s="36"/>
    </row>
    <row r="281" spans="1:3" ht="14.25">
      <c r="A281" s="12" t="s">
        <v>174</v>
      </c>
      <c r="B281" s="9"/>
      <c r="C281" s="36"/>
    </row>
    <row r="282" spans="1:3" ht="14.25">
      <c r="A282" s="10" t="s">
        <v>176</v>
      </c>
      <c r="B282" s="9"/>
      <c r="C282" s="36"/>
    </row>
    <row r="283" spans="1:3" ht="14.25">
      <c r="A283" s="10" t="s">
        <v>178</v>
      </c>
      <c r="B283" s="9">
        <f>SUM(B284:B304)</f>
        <v>31528.690000000002</v>
      </c>
      <c r="C283" s="36"/>
    </row>
    <row r="284" spans="1:3" ht="14.25">
      <c r="A284" s="10" t="s">
        <v>8</v>
      </c>
      <c r="B284" s="9">
        <v>15693.57</v>
      </c>
      <c r="C284" s="36"/>
    </row>
    <row r="285" spans="1:3" ht="14.25">
      <c r="A285" s="7" t="s">
        <v>10</v>
      </c>
      <c r="B285" s="9">
        <v>6728.65</v>
      </c>
      <c r="C285" s="36"/>
    </row>
    <row r="286" spans="1:3" ht="14.25">
      <c r="A286" s="12" t="s">
        <v>12</v>
      </c>
      <c r="B286" s="29">
        <v>350</v>
      </c>
      <c r="C286" s="36"/>
    </row>
    <row r="287" spans="1:3" ht="14.25">
      <c r="A287" s="12" t="s">
        <v>181</v>
      </c>
      <c r="B287" s="29">
        <v>400</v>
      </c>
      <c r="C287" s="36"/>
    </row>
    <row r="288" spans="1:3" ht="14.25">
      <c r="A288" s="12" t="s">
        <v>182</v>
      </c>
      <c r="B288" s="29">
        <v>98</v>
      </c>
      <c r="C288" s="36"/>
    </row>
    <row r="289" spans="1:3" ht="14.25">
      <c r="A289" s="10" t="s">
        <v>183</v>
      </c>
      <c r="B289" s="29">
        <v>560</v>
      </c>
      <c r="C289" s="36"/>
    </row>
    <row r="290" spans="1:3" ht="14.25">
      <c r="A290" s="10" t="s">
        <v>185</v>
      </c>
      <c r="B290" s="29"/>
      <c r="C290" s="36"/>
    </row>
    <row r="291" spans="1:3" ht="14.25">
      <c r="A291" s="10" t="s">
        <v>187</v>
      </c>
      <c r="B291" s="29">
        <v>1100</v>
      </c>
      <c r="C291" s="36"/>
    </row>
    <row r="292" spans="1:3" ht="14.25">
      <c r="A292" s="12" t="s">
        <v>189</v>
      </c>
      <c r="B292" s="29"/>
      <c r="C292" s="36"/>
    </row>
    <row r="293" spans="1:3" ht="14.25">
      <c r="A293" s="12" t="s">
        <v>191</v>
      </c>
      <c r="B293" s="29"/>
      <c r="C293" s="36"/>
    </row>
    <row r="294" spans="1:3" ht="14.25">
      <c r="A294" s="12" t="s">
        <v>193</v>
      </c>
      <c r="B294" s="29">
        <v>67</v>
      </c>
      <c r="C294" s="36"/>
    </row>
    <row r="295" spans="1:3" ht="14.25">
      <c r="A295" s="10" t="s">
        <v>195</v>
      </c>
      <c r="B295" s="29">
        <v>2703</v>
      </c>
      <c r="C295" s="36"/>
    </row>
    <row r="296" spans="1:3" ht="14.25">
      <c r="A296" s="10" t="s">
        <v>196</v>
      </c>
      <c r="B296" s="29"/>
      <c r="C296" s="36"/>
    </row>
    <row r="297" spans="1:3" ht="14.25">
      <c r="A297" s="10" t="s">
        <v>198</v>
      </c>
      <c r="B297" s="29">
        <v>400</v>
      </c>
      <c r="C297" s="36"/>
    </row>
    <row r="298" spans="1:3" ht="14.25">
      <c r="A298" s="7" t="s">
        <v>200</v>
      </c>
      <c r="B298" s="29">
        <v>40</v>
      </c>
      <c r="C298" s="36"/>
    </row>
    <row r="299" spans="1:3" ht="14.25">
      <c r="A299" s="12" t="s">
        <v>201</v>
      </c>
      <c r="B299" s="29">
        <v>212</v>
      </c>
      <c r="C299" s="36"/>
    </row>
    <row r="300" spans="1:3" ht="14.25">
      <c r="A300" s="12" t="s">
        <v>202</v>
      </c>
      <c r="B300" s="29">
        <v>683.82</v>
      </c>
      <c r="C300" s="36"/>
    </row>
    <row r="301" spans="1:3" ht="14.25">
      <c r="A301" s="12" t="s">
        <v>166</v>
      </c>
      <c r="B301" s="29">
        <v>40</v>
      </c>
      <c r="C301" s="36"/>
    </row>
    <row r="302" spans="1:3" ht="14.25">
      <c r="A302" s="10" t="s">
        <v>48</v>
      </c>
      <c r="B302" s="29"/>
      <c r="C302" s="36"/>
    </row>
    <row r="303" spans="1:3" ht="14.25">
      <c r="A303" s="10" t="s">
        <v>15</v>
      </c>
      <c r="B303" s="29"/>
      <c r="C303" s="36"/>
    </row>
    <row r="304" spans="1:3" ht="14.25">
      <c r="A304" s="10" t="s">
        <v>170</v>
      </c>
      <c r="B304" s="29">
        <v>2452.65</v>
      </c>
      <c r="C304" s="36"/>
    </row>
    <row r="305" spans="1:3" ht="14.25">
      <c r="A305" s="12" t="s">
        <v>172</v>
      </c>
      <c r="B305" s="9">
        <f>SUM(B306:B311)</f>
        <v>0</v>
      </c>
      <c r="C305" s="36"/>
    </row>
    <row r="306" spans="1:3" ht="14.25">
      <c r="A306" s="12" t="s">
        <v>8</v>
      </c>
      <c r="B306" s="9"/>
      <c r="C306" s="36"/>
    </row>
    <row r="307" spans="1:3" ht="14.25">
      <c r="A307" s="12" t="s">
        <v>10</v>
      </c>
      <c r="B307" s="9"/>
      <c r="C307" s="36"/>
    </row>
    <row r="308" spans="1:3" ht="14.25">
      <c r="A308" s="10" t="s">
        <v>12</v>
      </c>
      <c r="B308" s="9"/>
      <c r="C308" s="36"/>
    </row>
    <row r="309" spans="1:3" ht="14.25">
      <c r="A309" s="10" t="s">
        <v>177</v>
      </c>
      <c r="B309" s="9"/>
      <c r="C309" s="36"/>
    </row>
    <row r="310" spans="1:3" ht="14.25">
      <c r="A310" s="10" t="s">
        <v>15</v>
      </c>
      <c r="B310" s="9"/>
      <c r="C310" s="36"/>
    </row>
    <row r="311" spans="1:3" ht="14.25">
      <c r="A311" s="7" t="s">
        <v>179</v>
      </c>
      <c r="B311" s="9"/>
      <c r="C311" s="36"/>
    </row>
    <row r="312" spans="1:3" ht="14.25">
      <c r="A312" s="12" t="s">
        <v>180</v>
      </c>
      <c r="B312" s="9">
        <f>SUM(B313:B323)</f>
        <v>9518.099999999999</v>
      </c>
      <c r="C312" s="36"/>
    </row>
    <row r="313" spans="1:3" ht="14.25">
      <c r="A313" s="12" t="s">
        <v>8</v>
      </c>
      <c r="B313" s="9">
        <v>1596.87</v>
      </c>
      <c r="C313" s="36"/>
    </row>
    <row r="314" spans="1:3" ht="14.25">
      <c r="A314" s="12" t="s">
        <v>10</v>
      </c>
      <c r="B314" s="9">
        <v>5290</v>
      </c>
      <c r="C314" s="36"/>
    </row>
    <row r="315" spans="1:3" ht="14.25">
      <c r="A315" s="10" t="s">
        <v>12</v>
      </c>
      <c r="B315" s="9"/>
      <c r="C315" s="36"/>
    </row>
    <row r="316" spans="1:3" ht="14.25">
      <c r="A316" s="10" t="s">
        <v>184</v>
      </c>
      <c r="B316" s="9">
        <v>10</v>
      </c>
      <c r="C316" s="36"/>
    </row>
    <row r="317" spans="1:3" ht="14.25">
      <c r="A317" s="10" t="s">
        <v>186</v>
      </c>
      <c r="B317" s="9"/>
      <c r="C317" s="36"/>
    </row>
    <row r="318" spans="1:3" ht="14.25">
      <c r="A318" s="12" t="s">
        <v>188</v>
      </c>
      <c r="B318" s="9"/>
      <c r="C318" s="36"/>
    </row>
    <row r="319" spans="1:3" ht="14.25">
      <c r="A319" s="12" t="s">
        <v>190</v>
      </c>
      <c r="B319" s="9"/>
      <c r="C319" s="36"/>
    </row>
    <row r="320" spans="1:3" ht="14.25">
      <c r="A320" s="12" t="s">
        <v>192</v>
      </c>
      <c r="B320" s="9"/>
      <c r="C320" s="36"/>
    </row>
    <row r="321" spans="1:3" ht="14.25">
      <c r="A321" s="10" t="s">
        <v>194</v>
      </c>
      <c r="B321" s="9">
        <v>2000</v>
      </c>
      <c r="C321" s="36"/>
    </row>
    <row r="322" spans="1:3" ht="14.25">
      <c r="A322" s="10" t="s">
        <v>15</v>
      </c>
      <c r="B322" s="9">
        <v>69.34</v>
      </c>
      <c r="C322" s="36"/>
    </row>
    <row r="323" spans="1:3" ht="14.25">
      <c r="A323" s="10" t="s">
        <v>197</v>
      </c>
      <c r="B323" s="9">
        <v>551.89</v>
      </c>
      <c r="C323" s="36"/>
    </row>
    <row r="324" spans="1:3" ht="14.25">
      <c r="A324" s="7" t="s">
        <v>199</v>
      </c>
      <c r="B324" s="9">
        <f>SUM(B325:B332)</f>
        <v>5856.879999999999</v>
      </c>
      <c r="C324" s="36"/>
    </row>
    <row r="325" spans="1:3" ht="14.25">
      <c r="A325" s="12" t="s">
        <v>8</v>
      </c>
      <c r="B325" s="9">
        <v>2648.39</v>
      </c>
      <c r="C325" s="36"/>
    </row>
    <row r="326" spans="1:3" ht="14.25">
      <c r="A326" s="12" t="s">
        <v>10</v>
      </c>
      <c r="B326" s="9">
        <v>730</v>
      </c>
      <c r="C326" s="36"/>
    </row>
    <row r="327" spans="1:3" ht="14.25">
      <c r="A327" s="12" t="s">
        <v>12</v>
      </c>
      <c r="B327" s="9"/>
      <c r="C327" s="36"/>
    </row>
    <row r="328" spans="1:3" ht="14.25">
      <c r="A328" s="10" t="s">
        <v>203</v>
      </c>
      <c r="B328" s="9">
        <v>1370</v>
      </c>
      <c r="C328" s="36"/>
    </row>
    <row r="329" spans="1:3" ht="14.25">
      <c r="A329" s="10" t="s">
        <v>204</v>
      </c>
      <c r="B329" s="9">
        <v>90</v>
      </c>
      <c r="C329" s="36"/>
    </row>
    <row r="330" spans="1:3" ht="14.25">
      <c r="A330" s="10" t="s">
        <v>205</v>
      </c>
      <c r="B330" s="9">
        <v>30</v>
      </c>
      <c r="C330" s="36"/>
    </row>
    <row r="331" spans="1:3" ht="14.25">
      <c r="A331" s="12" t="s">
        <v>15</v>
      </c>
      <c r="B331" s="9">
        <v>137.03</v>
      </c>
      <c r="C331" s="36"/>
    </row>
    <row r="332" spans="1:3" ht="14.25">
      <c r="A332" s="12" t="s">
        <v>207</v>
      </c>
      <c r="B332" s="9">
        <v>851.46</v>
      </c>
      <c r="C332" s="36"/>
    </row>
    <row r="333" spans="1:3" ht="14.25">
      <c r="A333" s="12" t="s">
        <v>209</v>
      </c>
      <c r="B333" s="9">
        <f>SUM(B334:B346)</f>
        <v>1261.71</v>
      </c>
      <c r="C333" s="36"/>
    </row>
    <row r="334" spans="1:3" ht="14.25">
      <c r="A334" s="10" t="s">
        <v>8</v>
      </c>
      <c r="B334" s="9">
        <v>641.81</v>
      </c>
      <c r="C334" s="36"/>
    </row>
    <row r="335" spans="1:3" ht="14.25">
      <c r="A335" s="10" t="s">
        <v>10</v>
      </c>
      <c r="B335" s="9"/>
      <c r="C335" s="36"/>
    </row>
    <row r="336" spans="1:3" ht="14.25">
      <c r="A336" s="10" t="s">
        <v>12</v>
      </c>
      <c r="B336" s="9"/>
      <c r="C336" s="36"/>
    </row>
    <row r="337" spans="1:3" ht="14.25">
      <c r="A337" s="7" t="s">
        <v>213</v>
      </c>
      <c r="B337" s="9">
        <v>76</v>
      </c>
      <c r="C337" s="36"/>
    </row>
    <row r="338" spans="1:3" ht="14.25">
      <c r="A338" s="12" t="s">
        <v>214</v>
      </c>
      <c r="B338" s="9">
        <v>240</v>
      </c>
      <c r="C338" s="36"/>
    </row>
    <row r="339" spans="1:3" ht="14.25">
      <c r="A339" s="12" t="s">
        <v>215</v>
      </c>
      <c r="B339" s="9">
        <v>4</v>
      </c>
      <c r="C339" s="36"/>
    </row>
    <row r="340" spans="1:3" ht="14.25">
      <c r="A340" s="12" t="s">
        <v>216</v>
      </c>
      <c r="B340" s="29">
        <v>40</v>
      </c>
      <c r="C340" s="36"/>
    </row>
    <row r="341" spans="1:3" ht="14.25">
      <c r="A341" s="10" t="s">
        <v>218</v>
      </c>
      <c r="B341" s="29"/>
      <c r="C341" s="36"/>
    </row>
    <row r="342" spans="1:3" ht="14.25">
      <c r="A342" s="10" t="s">
        <v>220</v>
      </c>
      <c r="B342" s="29"/>
      <c r="C342" s="36"/>
    </row>
    <row r="343" spans="1:3" ht="14.25">
      <c r="A343" s="10" t="s">
        <v>1377</v>
      </c>
      <c r="B343" s="29"/>
      <c r="C343" s="36"/>
    </row>
    <row r="344" spans="1:3" ht="14.25">
      <c r="A344" s="10" t="s">
        <v>1378</v>
      </c>
      <c r="B344" s="29"/>
      <c r="C344" s="36"/>
    </row>
    <row r="345" spans="1:3" ht="14.25">
      <c r="A345" s="10" t="s">
        <v>15</v>
      </c>
      <c r="B345" s="29"/>
      <c r="C345" s="36"/>
    </row>
    <row r="346" spans="1:3" ht="14.25">
      <c r="A346" s="12" t="s">
        <v>222</v>
      </c>
      <c r="B346" s="29">
        <v>259.9</v>
      </c>
      <c r="C346" s="36"/>
    </row>
    <row r="347" spans="1:3" ht="14.25">
      <c r="A347" s="12" t="s">
        <v>224</v>
      </c>
      <c r="B347" s="9">
        <f>SUM(B348:B355)</f>
        <v>2267.4</v>
      </c>
      <c r="C347" s="36"/>
    </row>
    <row r="348" spans="1:3" ht="14.25">
      <c r="A348" s="12" t="s">
        <v>8</v>
      </c>
      <c r="B348" s="29">
        <v>1805.77</v>
      </c>
      <c r="C348" s="36"/>
    </row>
    <row r="349" spans="1:3" ht="14.25">
      <c r="A349" s="10" t="s">
        <v>10</v>
      </c>
      <c r="B349" s="29">
        <v>130.08</v>
      </c>
      <c r="C349" s="36"/>
    </row>
    <row r="350" spans="1:3" ht="14.25">
      <c r="A350" s="10" t="s">
        <v>12</v>
      </c>
      <c r="B350" s="29"/>
      <c r="C350" s="36"/>
    </row>
    <row r="351" spans="1:3" ht="14.25">
      <c r="A351" s="10" t="s">
        <v>227</v>
      </c>
      <c r="B351" s="29">
        <v>239</v>
      </c>
      <c r="C351" s="36"/>
    </row>
    <row r="352" spans="1:3" ht="14.25">
      <c r="A352" s="7" t="s">
        <v>229</v>
      </c>
      <c r="B352" s="29">
        <v>53.69</v>
      </c>
      <c r="C352" s="36"/>
    </row>
    <row r="353" spans="1:3" ht="14.25">
      <c r="A353" s="12" t="s">
        <v>230</v>
      </c>
      <c r="B353" s="29">
        <v>38.86</v>
      </c>
      <c r="C353" s="36"/>
    </row>
    <row r="354" spans="1:3" ht="14.25">
      <c r="A354" s="12" t="s">
        <v>15</v>
      </c>
      <c r="B354" s="29"/>
      <c r="C354" s="36"/>
    </row>
    <row r="355" spans="1:3" ht="14.25">
      <c r="A355" s="12" t="s">
        <v>233</v>
      </c>
      <c r="B355" s="29"/>
      <c r="C355" s="36"/>
    </row>
    <row r="356" spans="1:3" ht="14.25">
      <c r="A356" s="10" t="s">
        <v>1156</v>
      </c>
      <c r="B356" s="9">
        <f>SUM(B357:B364)</f>
        <v>1887.6599999999999</v>
      </c>
      <c r="C356" s="36"/>
    </row>
    <row r="357" spans="1:3" ht="14.25">
      <c r="A357" s="10" t="s">
        <v>8</v>
      </c>
      <c r="B357" s="29">
        <v>1294.29</v>
      </c>
      <c r="C357" s="36"/>
    </row>
    <row r="358" spans="1:3" ht="14.25">
      <c r="A358" s="10" t="s">
        <v>10</v>
      </c>
      <c r="B358" s="29">
        <v>51.32</v>
      </c>
      <c r="C358" s="36"/>
    </row>
    <row r="359" spans="1:3" ht="14.25">
      <c r="A359" s="12" t="s">
        <v>12</v>
      </c>
      <c r="B359" s="29"/>
      <c r="C359" s="36"/>
    </row>
    <row r="360" spans="1:3" ht="14.25">
      <c r="A360" s="12" t="s">
        <v>1152</v>
      </c>
      <c r="B360" s="29">
        <v>480.85</v>
      </c>
      <c r="C360" s="36"/>
    </row>
    <row r="361" spans="1:3" ht="14.25">
      <c r="A361" s="12" t="s">
        <v>1153</v>
      </c>
      <c r="B361" s="29">
        <v>30.6</v>
      </c>
      <c r="C361" s="36"/>
    </row>
    <row r="362" spans="1:3" ht="14.25">
      <c r="A362" s="10" t="s">
        <v>210</v>
      </c>
      <c r="B362" s="29">
        <v>30.6</v>
      </c>
      <c r="C362" s="36"/>
    </row>
    <row r="363" spans="1:3" ht="14.25">
      <c r="A363" s="10" t="s">
        <v>15</v>
      </c>
      <c r="B363" s="29"/>
      <c r="C363" s="36"/>
    </row>
    <row r="364" spans="1:3" ht="14.25">
      <c r="A364" s="10" t="s">
        <v>1154</v>
      </c>
      <c r="B364" s="29"/>
      <c r="C364" s="36"/>
    </row>
    <row r="365" spans="1:3" ht="14.25">
      <c r="A365" s="7" t="s">
        <v>212</v>
      </c>
      <c r="B365" s="9">
        <f>SUM(B366:B372)</f>
        <v>113.51</v>
      </c>
      <c r="C365" s="36"/>
    </row>
    <row r="366" spans="1:3" ht="14.25">
      <c r="A366" s="12" t="s">
        <v>8</v>
      </c>
      <c r="B366" s="29">
        <v>77.51</v>
      </c>
      <c r="C366" s="36"/>
    </row>
    <row r="367" spans="1:3" ht="14.25">
      <c r="A367" s="12" t="s">
        <v>10</v>
      </c>
      <c r="B367" s="9"/>
      <c r="C367" s="36"/>
    </row>
    <row r="368" spans="1:3" ht="14.25">
      <c r="A368" s="12" t="s">
        <v>12</v>
      </c>
      <c r="B368" s="9"/>
      <c r="C368" s="36"/>
    </row>
    <row r="369" spans="1:3" ht="14.25">
      <c r="A369" s="10" t="s">
        <v>217</v>
      </c>
      <c r="B369" s="9">
        <v>36</v>
      </c>
      <c r="C369" s="36"/>
    </row>
    <row r="370" spans="1:3" ht="14.25">
      <c r="A370" s="10" t="s">
        <v>219</v>
      </c>
      <c r="B370" s="9"/>
      <c r="C370" s="36"/>
    </row>
    <row r="371" spans="1:3" ht="14.25">
      <c r="A371" s="10" t="s">
        <v>15</v>
      </c>
      <c r="B371" s="9"/>
      <c r="C371" s="36"/>
    </row>
    <row r="372" spans="1:3" ht="14.25">
      <c r="A372" s="12" t="s">
        <v>221</v>
      </c>
      <c r="B372" s="9"/>
      <c r="C372" s="36"/>
    </row>
    <row r="373" spans="1:3" ht="14.25">
      <c r="A373" s="12" t="s">
        <v>223</v>
      </c>
      <c r="B373" s="9">
        <f>SUM(B374:B380)</f>
        <v>0</v>
      </c>
      <c r="C373" s="36"/>
    </row>
    <row r="374" spans="1:3" ht="14.25">
      <c r="A374" s="12" t="s">
        <v>8</v>
      </c>
      <c r="B374" s="9"/>
      <c r="C374" s="36"/>
    </row>
    <row r="375" spans="1:3" ht="14.25">
      <c r="A375" s="10" t="s">
        <v>10</v>
      </c>
      <c r="B375" s="9"/>
      <c r="C375" s="36"/>
    </row>
    <row r="376" spans="1:3" ht="14.25">
      <c r="A376" s="10" t="s">
        <v>225</v>
      </c>
      <c r="B376" s="9"/>
      <c r="C376" s="36"/>
    </row>
    <row r="377" spans="1:3" ht="14.25">
      <c r="A377" s="10" t="s">
        <v>226</v>
      </c>
      <c r="B377" s="9"/>
      <c r="C377" s="36"/>
    </row>
    <row r="378" spans="1:3" ht="14.25">
      <c r="A378" s="7" t="s">
        <v>228</v>
      </c>
      <c r="B378" s="9"/>
      <c r="C378" s="36"/>
    </row>
    <row r="379" spans="1:3" ht="14.25">
      <c r="A379" s="12" t="s">
        <v>201</v>
      </c>
      <c r="B379" s="9"/>
      <c r="C379" s="36"/>
    </row>
    <row r="380" spans="1:3" ht="14.25">
      <c r="A380" s="12" t="s">
        <v>231</v>
      </c>
      <c r="B380" s="9"/>
      <c r="C380" s="36"/>
    </row>
    <row r="381" spans="1:3" ht="14.25">
      <c r="A381" s="37" t="s">
        <v>1380</v>
      </c>
      <c r="B381" s="9"/>
      <c r="C381" s="36"/>
    </row>
    <row r="382" spans="1:3" ht="14.25">
      <c r="A382" s="37" t="s">
        <v>1381</v>
      </c>
      <c r="B382" s="9"/>
      <c r="C382" s="36"/>
    </row>
    <row r="383" spans="1:3" ht="14.25">
      <c r="A383" s="38" t="s">
        <v>1382</v>
      </c>
      <c r="B383" s="9"/>
      <c r="C383" s="36"/>
    </row>
    <row r="384" spans="1:3" ht="14.25">
      <c r="A384" s="38" t="s">
        <v>1383</v>
      </c>
      <c r="B384" s="9"/>
      <c r="C384" s="36"/>
    </row>
    <row r="385" spans="1:3" ht="14.25">
      <c r="A385" s="38" t="s">
        <v>1384</v>
      </c>
      <c r="B385" s="9"/>
      <c r="C385" s="36"/>
    </row>
    <row r="386" spans="1:3" ht="14.25">
      <c r="A386" s="38" t="s">
        <v>1385</v>
      </c>
      <c r="B386" s="9"/>
      <c r="C386" s="36"/>
    </row>
    <row r="387" spans="1:3" ht="14.25">
      <c r="A387" s="39" t="s">
        <v>1386</v>
      </c>
      <c r="B387" s="9"/>
      <c r="C387" s="36"/>
    </row>
    <row r="388" spans="1:3" ht="14.25">
      <c r="A388" s="37" t="s">
        <v>1387</v>
      </c>
      <c r="B388" s="9"/>
      <c r="C388" s="36"/>
    </row>
    <row r="389" spans="1:3" ht="14.25">
      <c r="A389" s="37" t="s">
        <v>1388</v>
      </c>
      <c r="B389" s="9"/>
      <c r="C389" s="36"/>
    </row>
    <row r="390" spans="1:3" ht="14.25">
      <c r="A390" s="10" t="s">
        <v>232</v>
      </c>
      <c r="B390" s="9"/>
      <c r="C390" s="36"/>
    </row>
    <row r="391" spans="1:3" ht="14.25">
      <c r="A391" s="7" t="s">
        <v>1379</v>
      </c>
      <c r="B391" s="9">
        <f>B392+B397+B406+B413+B419+B423+B427+B431+B437+B444</f>
        <v>92530.71999999999</v>
      </c>
      <c r="C391" s="36">
        <v>13.9</v>
      </c>
    </row>
    <row r="392" spans="1:3" ht="14.25">
      <c r="A392" s="10" t="s">
        <v>236</v>
      </c>
      <c r="B392" s="9">
        <f>SUM(B393:B396)</f>
        <v>796.53</v>
      </c>
      <c r="C392" s="36"/>
    </row>
    <row r="393" spans="1:3" ht="14.25">
      <c r="A393" s="12" t="s">
        <v>8</v>
      </c>
      <c r="B393" s="9">
        <v>338.53</v>
      </c>
      <c r="C393" s="36"/>
    </row>
    <row r="394" spans="1:3" ht="14.25">
      <c r="A394" s="12" t="s">
        <v>10</v>
      </c>
      <c r="B394" s="9">
        <v>278</v>
      </c>
      <c r="C394" s="36"/>
    </row>
    <row r="395" spans="1:3" ht="14.25">
      <c r="A395" s="12" t="s">
        <v>12</v>
      </c>
      <c r="B395" s="9"/>
      <c r="C395" s="36"/>
    </row>
    <row r="396" spans="1:3" ht="14.25">
      <c r="A396" s="10" t="s">
        <v>240</v>
      </c>
      <c r="B396" s="9">
        <v>180</v>
      </c>
      <c r="C396" s="36"/>
    </row>
    <row r="397" spans="1:3" ht="14.25">
      <c r="A397" s="12" t="s">
        <v>242</v>
      </c>
      <c r="B397" s="9">
        <f>SUM(B398:B405)</f>
        <v>57553.08</v>
      </c>
      <c r="C397" s="36"/>
    </row>
    <row r="398" spans="1:3" ht="14.25">
      <c r="A398" s="12" t="s">
        <v>244</v>
      </c>
      <c r="B398" s="9">
        <v>3387.62</v>
      </c>
      <c r="C398" s="36"/>
    </row>
    <row r="399" spans="1:3" ht="14.25">
      <c r="A399" s="12" t="s">
        <v>246</v>
      </c>
      <c r="B399" s="9"/>
      <c r="C399" s="36"/>
    </row>
    <row r="400" spans="1:3" ht="14.25">
      <c r="A400" s="10" t="s">
        <v>248</v>
      </c>
      <c r="B400" s="9">
        <v>16071.72</v>
      </c>
      <c r="C400" s="36"/>
    </row>
    <row r="401" spans="1:3" ht="14.25">
      <c r="A401" s="10" t="s">
        <v>250</v>
      </c>
      <c r="B401" s="9">
        <v>10165.17</v>
      </c>
      <c r="C401" s="36"/>
    </row>
    <row r="402" spans="1:3" ht="14.25">
      <c r="A402" s="10" t="s">
        <v>252</v>
      </c>
      <c r="B402" s="9">
        <v>27928.57</v>
      </c>
      <c r="C402" s="36"/>
    </row>
    <row r="403" spans="1:3" ht="14.25">
      <c r="A403" s="12" t="s">
        <v>254</v>
      </c>
      <c r="B403" s="9"/>
      <c r="C403" s="36"/>
    </row>
    <row r="404" spans="1:3" ht="14.25">
      <c r="A404" s="12" t="s">
        <v>1157</v>
      </c>
      <c r="B404" s="9"/>
      <c r="C404" s="36"/>
    </row>
    <row r="405" spans="1:3" ht="14.25">
      <c r="A405" s="12" t="s">
        <v>258</v>
      </c>
      <c r="B405" s="9"/>
      <c r="C405" s="36"/>
    </row>
    <row r="406" spans="1:3" ht="14.25">
      <c r="A406" s="12" t="s">
        <v>260</v>
      </c>
      <c r="B406" s="9">
        <f>SUM(B407:B412)</f>
        <v>11293.07</v>
      </c>
      <c r="C406" s="36"/>
    </row>
    <row r="407" spans="1:3" ht="14.25">
      <c r="A407" s="12" t="s">
        <v>262</v>
      </c>
      <c r="B407" s="29"/>
      <c r="C407" s="36"/>
    </row>
    <row r="408" spans="1:3" ht="14.25">
      <c r="A408" s="12" t="s">
        <v>264</v>
      </c>
      <c r="B408" s="29">
        <v>3324.18</v>
      </c>
      <c r="C408" s="36"/>
    </row>
    <row r="409" spans="1:3" ht="14.25">
      <c r="A409" s="12" t="s">
        <v>266</v>
      </c>
      <c r="B409" s="29">
        <v>923.84</v>
      </c>
      <c r="C409" s="36"/>
    </row>
    <row r="410" spans="1:3" ht="14.25">
      <c r="A410" s="10" t="s">
        <v>268</v>
      </c>
      <c r="B410" s="29">
        <v>2840.21</v>
      </c>
      <c r="C410" s="36"/>
    </row>
    <row r="411" spans="1:3" ht="14.25">
      <c r="A411" s="10" t="s">
        <v>270</v>
      </c>
      <c r="B411" s="29">
        <v>3850.97</v>
      </c>
      <c r="C411" s="36"/>
    </row>
    <row r="412" spans="1:3" ht="14.25">
      <c r="A412" s="10" t="s">
        <v>272</v>
      </c>
      <c r="B412" s="29">
        <v>353.87</v>
      </c>
      <c r="C412" s="36"/>
    </row>
    <row r="413" spans="1:3" ht="14.25">
      <c r="A413" s="7" t="s">
        <v>274</v>
      </c>
      <c r="B413" s="9">
        <f>SUM(B414:B418)</f>
        <v>268.16</v>
      </c>
      <c r="C413" s="36"/>
    </row>
    <row r="414" spans="1:3" ht="14.25">
      <c r="A414" s="12" t="s">
        <v>276</v>
      </c>
      <c r="B414" s="29"/>
      <c r="C414" s="36"/>
    </row>
    <row r="415" spans="1:3" ht="14.25">
      <c r="A415" s="12" t="s">
        <v>278</v>
      </c>
      <c r="B415" s="29">
        <v>268.16</v>
      </c>
      <c r="C415" s="36"/>
    </row>
    <row r="416" spans="1:3" ht="14.25">
      <c r="A416" s="12" t="s">
        <v>280</v>
      </c>
      <c r="B416" s="29"/>
      <c r="C416" s="36"/>
    </row>
    <row r="417" spans="1:3" ht="14.25">
      <c r="A417" s="10" t="s">
        <v>282</v>
      </c>
      <c r="B417" s="29"/>
      <c r="C417" s="36"/>
    </row>
    <row r="418" spans="1:3" ht="14.25">
      <c r="A418" s="10" t="s">
        <v>284</v>
      </c>
      <c r="B418" s="29"/>
      <c r="C418" s="36"/>
    </row>
    <row r="419" spans="1:3" ht="14.25">
      <c r="A419" s="10" t="s">
        <v>286</v>
      </c>
      <c r="B419" s="9">
        <f>SUM(B420:B422)</f>
        <v>165.79</v>
      </c>
      <c r="C419" s="36"/>
    </row>
    <row r="420" spans="1:3" ht="14.25">
      <c r="A420" s="12" t="s">
        <v>237</v>
      </c>
      <c r="B420" s="9"/>
      <c r="C420" s="36"/>
    </row>
    <row r="421" spans="1:3" ht="14.25">
      <c r="A421" s="12" t="s">
        <v>238</v>
      </c>
      <c r="B421" s="9"/>
      <c r="C421" s="36"/>
    </row>
    <row r="422" spans="1:3" ht="14.25">
      <c r="A422" s="12" t="s">
        <v>239</v>
      </c>
      <c r="B422" s="29">
        <v>165.79</v>
      </c>
      <c r="C422" s="36"/>
    </row>
    <row r="423" spans="1:3" ht="14.25">
      <c r="A423" s="10" t="s">
        <v>241</v>
      </c>
      <c r="B423" s="9">
        <f>SUM(B424:B426)</f>
        <v>0</v>
      </c>
      <c r="C423" s="36"/>
    </row>
    <row r="424" spans="1:3" ht="14.25">
      <c r="A424" s="10" t="s">
        <v>243</v>
      </c>
      <c r="B424" s="9"/>
      <c r="C424" s="36"/>
    </row>
    <row r="425" spans="1:3" ht="14.25">
      <c r="A425" s="10" t="s">
        <v>245</v>
      </c>
      <c r="B425" s="9"/>
      <c r="C425" s="36"/>
    </row>
    <row r="426" spans="1:3" ht="14.25">
      <c r="A426" s="7" t="s">
        <v>247</v>
      </c>
      <c r="B426" s="9"/>
      <c r="C426" s="36"/>
    </row>
    <row r="427" spans="1:3" ht="14.25">
      <c r="A427" s="12" t="s">
        <v>249</v>
      </c>
      <c r="B427" s="9">
        <f>SUM(B428:B430)</f>
        <v>534.15</v>
      </c>
      <c r="C427" s="36"/>
    </row>
    <row r="428" spans="1:3" ht="14.25">
      <c r="A428" s="12" t="s">
        <v>251</v>
      </c>
      <c r="B428" s="29">
        <v>534.15</v>
      </c>
      <c r="C428" s="36"/>
    </row>
    <row r="429" spans="1:3" ht="14.25">
      <c r="A429" s="12" t="s">
        <v>253</v>
      </c>
      <c r="B429" s="9"/>
      <c r="C429" s="36"/>
    </row>
    <row r="430" spans="1:3" ht="14.25">
      <c r="A430" s="10" t="s">
        <v>255</v>
      </c>
      <c r="B430" s="9"/>
      <c r="C430" s="36"/>
    </row>
    <row r="431" spans="1:3" ht="14.25">
      <c r="A431" s="10" t="s">
        <v>1158</v>
      </c>
      <c r="B431" s="9">
        <f>SUM(B432:B436)</f>
        <v>4060</v>
      </c>
      <c r="C431" s="36"/>
    </row>
    <row r="432" spans="1:3" ht="14.25">
      <c r="A432" s="10" t="s">
        <v>259</v>
      </c>
      <c r="B432" s="9">
        <v>2643.45</v>
      </c>
      <c r="C432" s="36"/>
    </row>
    <row r="433" spans="1:3" ht="14.25">
      <c r="A433" s="12" t="s">
        <v>261</v>
      </c>
      <c r="B433" s="9">
        <v>1376.55</v>
      </c>
      <c r="C433" s="36"/>
    </row>
    <row r="434" spans="1:3" ht="14.25">
      <c r="A434" s="12" t="s">
        <v>1159</v>
      </c>
      <c r="B434" s="9"/>
      <c r="C434" s="36"/>
    </row>
    <row r="435" spans="1:3" ht="14.25">
      <c r="A435" s="12" t="s">
        <v>1160</v>
      </c>
      <c r="B435" s="9"/>
      <c r="C435" s="36"/>
    </row>
    <row r="436" spans="1:3" ht="14.25">
      <c r="A436" s="12" t="s">
        <v>1161</v>
      </c>
      <c r="B436" s="9">
        <v>40</v>
      </c>
      <c r="C436" s="36"/>
    </row>
    <row r="437" spans="1:3" ht="14.25">
      <c r="A437" s="12" t="s">
        <v>269</v>
      </c>
      <c r="B437" s="9">
        <f>SUM(B438:B443)</f>
        <v>7800</v>
      </c>
      <c r="C437" s="36"/>
    </row>
    <row r="438" spans="1:3" ht="14.25">
      <c r="A438" s="10" t="s">
        <v>271</v>
      </c>
      <c r="B438" s="9"/>
      <c r="C438" s="36"/>
    </row>
    <row r="439" spans="1:3" ht="14.25">
      <c r="A439" s="10" t="s">
        <v>273</v>
      </c>
      <c r="B439" s="9"/>
      <c r="C439" s="36"/>
    </row>
    <row r="440" spans="1:3" ht="14.25">
      <c r="A440" s="10" t="s">
        <v>275</v>
      </c>
      <c r="B440" s="9"/>
      <c r="C440" s="36"/>
    </row>
    <row r="441" spans="1:3" ht="14.25">
      <c r="A441" s="7" t="s">
        <v>277</v>
      </c>
      <c r="B441" s="9">
        <v>7800</v>
      </c>
      <c r="C441" s="36"/>
    </row>
    <row r="442" spans="1:3" ht="14.25">
      <c r="A442" s="12" t="s">
        <v>279</v>
      </c>
      <c r="B442" s="9"/>
      <c r="C442" s="36"/>
    </row>
    <row r="443" spans="1:3" ht="14.25">
      <c r="A443" s="12" t="s">
        <v>281</v>
      </c>
      <c r="B443" s="9"/>
      <c r="C443" s="36"/>
    </row>
    <row r="444" spans="1:3" ht="14.25">
      <c r="A444" s="12" t="s">
        <v>283</v>
      </c>
      <c r="B444" s="9">
        <v>10059.94</v>
      </c>
      <c r="C444" s="36"/>
    </row>
    <row r="445" spans="1:3" ht="14.25">
      <c r="A445" s="7" t="s">
        <v>1162</v>
      </c>
      <c r="B445" s="9">
        <f>B446+B451+B460+B466+B472+B477+B482+B489+B493+B496</f>
        <v>7281.66</v>
      </c>
      <c r="C445" s="36">
        <v>14.7</v>
      </c>
    </row>
    <row r="446" spans="1:3" ht="14.25">
      <c r="A446" s="10" t="s">
        <v>287</v>
      </c>
      <c r="B446" s="9">
        <f>SUM(B447:B450)</f>
        <v>256.02</v>
      </c>
      <c r="C446" s="36"/>
    </row>
    <row r="447" spans="1:3" ht="14.25">
      <c r="A447" s="12" t="s">
        <v>8</v>
      </c>
      <c r="B447" s="9">
        <v>239.02</v>
      </c>
      <c r="C447" s="36"/>
    </row>
    <row r="448" spans="1:3" ht="14.25">
      <c r="A448" s="12" t="s">
        <v>10</v>
      </c>
      <c r="B448" s="9">
        <v>17</v>
      </c>
      <c r="C448" s="36"/>
    </row>
    <row r="449" spans="1:3" ht="14.25">
      <c r="A449" s="12" t="s">
        <v>12</v>
      </c>
      <c r="B449" s="9"/>
      <c r="C449" s="36"/>
    </row>
    <row r="450" spans="1:3" ht="14.25">
      <c r="A450" s="10" t="s">
        <v>291</v>
      </c>
      <c r="B450" s="9"/>
      <c r="C450" s="36"/>
    </row>
    <row r="451" spans="1:3" ht="14.25">
      <c r="A451" s="12" t="s">
        <v>293</v>
      </c>
      <c r="B451" s="9">
        <f>SUM(B452:B459)</f>
        <v>40</v>
      </c>
      <c r="C451" s="36"/>
    </row>
    <row r="452" spans="1:3" ht="14.25">
      <c r="A452" s="12" t="s">
        <v>295</v>
      </c>
      <c r="B452" s="9"/>
      <c r="C452" s="36"/>
    </row>
    <row r="453" spans="1:3" ht="14.25">
      <c r="A453" s="12" t="s">
        <v>297</v>
      </c>
      <c r="B453" s="9"/>
      <c r="C453" s="36"/>
    </row>
    <row r="454" spans="1:3" ht="14.25">
      <c r="A454" s="7" t="s">
        <v>299</v>
      </c>
      <c r="B454" s="9"/>
      <c r="C454" s="36"/>
    </row>
    <row r="455" spans="1:3" ht="14.25">
      <c r="A455" s="12" t="s">
        <v>301</v>
      </c>
      <c r="B455" s="9"/>
      <c r="C455" s="36"/>
    </row>
    <row r="456" spans="1:3" ht="14.25">
      <c r="A456" s="12" t="s">
        <v>303</v>
      </c>
      <c r="B456" s="9"/>
      <c r="C456" s="36"/>
    </row>
    <row r="457" spans="1:3" ht="14.25">
      <c r="A457" s="12" t="s">
        <v>304</v>
      </c>
      <c r="B457" s="9"/>
      <c r="C457" s="36"/>
    </row>
    <row r="458" spans="1:3" ht="14.25">
      <c r="A458" s="10" t="s">
        <v>306</v>
      </c>
      <c r="B458" s="9"/>
      <c r="C458" s="36"/>
    </row>
    <row r="459" spans="1:3" ht="14.25">
      <c r="A459" s="10" t="s">
        <v>308</v>
      </c>
      <c r="B459" s="9">
        <v>40</v>
      </c>
      <c r="C459" s="36"/>
    </row>
    <row r="460" spans="1:3" ht="14.25">
      <c r="A460" s="10" t="s">
        <v>310</v>
      </c>
      <c r="B460" s="9">
        <f>SUM(B461:B465)</f>
        <v>670.6</v>
      </c>
      <c r="C460" s="36"/>
    </row>
    <row r="461" spans="1:3" ht="14.25">
      <c r="A461" s="12" t="s">
        <v>295</v>
      </c>
      <c r="B461" s="29">
        <v>650.6</v>
      </c>
      <c r="C461" s="36"/>
    </row>
    <row r="462" spans="1:3" ht="14.25">
      <c r="A462" s="12" t="s">
        <v>313</v>
      </c>
      <c r="B462" s="29">
        <v>20</v>
      </c>
      <c r="C462" s="36"/>
    </row>
    <row r="463" spans="1:3" ht="14.25">
      <c r="A463" s="12" t="s">
        <v>315</v>
      </c>
      <c r="B463" s="29"/>
      <c r="C463" s="36"/>
    </row>
    <row r="464" spans="1:3" ht="14.25">
      <c r="A464" s="10" t="s">
        <v>317</v>
      </c>
      <c r="B464" s="29"/>
      <c r="C464" s="36"/>
    </row>
    <row r="465" spans="1:3" ht="14.25">
      <c r="A465" s="10" t="s">
        <v>319</v>
      </c>
      <c r="B465" s="29"/>
      <c r="C465" s="36"/>
    </row>
    <row r="466" spans="1:3" ht="14.25">
      <c r="A466" s="10" t="s">
        <v>321</v>
      </c>
      <c r="B466" s="9">
        <f>SUM(B467:B471)</f>
        <v>4979.1</v>
      </c>
      <c r="C466" s="36"/>
    </row>
    <row r="467" spans="1:3" ht="14.25">
      <c r="A467" s="7" t="s">
        <v>295</v>
      </c>
      <c r="B467" s="29">
        <v>149.1</v>
      </c>
      <c r="C467" s="36"/>
    </row>
    <row r="468" spans="1:3" ht="14.25">
      <c r="A468" s="12" t="s">
        <v>324</v>
      </c>
      <c r="B468" s="29">
        <v>31</v>
      </c>
      <c r="C468" s="36"/>
    </row>
    <row r="469" spans="1:3" ht="14.25">
      <c r="A469" s="12" t="s">
        <v>326</v>
      </c>
      <c r="B469" s="29"/>
      <c r="C469" s="36"/>
    </row>
    <row r="470" spans="1:3" ht="14.25">
      <c r="A470" s="12" t="s">
        <v>328</v>
      </c>
      <c r="B470" s="29">
        <v>793</v>
      </c>
      <c r="C470" s="36"/>
    </row>
    <row r="471" spans="1:3" ht="14.25">
      <c r="A471" s="10" t="s">
        <v>330</v>
      </c>
      <c r="B471" s="29">
        <v>4006</v>
      </c>
      <c r="C471" s="36"/>
    </row>
    <row r="472" spans="1:3" ht="14.25">
      <c r="A472" s="10" t="s">
        <v>332</v>
      </c>
      <c r="B472" s="9">
        <f>SUM(B473:B476)</f>
        <v>133.62</v>
      </c>
      <c r="C472" s="36"/>
    </row>
    <row r="473" spans="1:3" ht="14.25">
      <c r="A473" s="10" t="s">
        <v>295</v>
      </c>
      <c r="B473" s="29">
        <v>133.62</v>
      </c>
      <c r="C473" s="36"/>
    </row>
    <row r="474" spans="1:3" ht="14.25">
      <c r="A474" s="12" t="s">
        <v>288</v>
      </c>
      <c r="B474" s="9"/>
      <c r="C474" s="36"/>
    </row>
    <row r="475" spans="1:3" ht="14.25">
      <c r="A475" s="12" t="s">
        <v>289</v>
      </c>
      <c r="B475" s="9"/>
      <c r="C475" s="36"/>
    </row>
    <row r="476" spans="1:3" ht="14.25">
      <c r="A476" s="12" t="s">
        <v>290</v>
      </c>
      <c r="B476" s="29"/>
      <c r="C476" s="36"/>
    </row>
    <row r="477" spans="1:3" ht="14.25">
      <c r="A477" s="10" t="s">
        <v>292</v>
      </c>
      <c r="B477" s="9">
        <f>SUM(B478:B481)</f>
        <v>125.54</v>
      </c>
      <c r="C477" s="36"/>
    </row>
    <row r="478" spans="1:3" ht="14.25">
      <c r="A478" s="10" t="s">
        <v>294</v>
      </c>
      <c r="B478" s="29">
        <v>77.54</v>
      </c>
      <c r="C478" s="36"/>
    </row>
    <row r="479" spans="1:3" ht="14.25">
      <c r="A479" s="10" t="s">
        <v>296</v>
      </c>
      <c r="B479" s="29">
        <v>48</v>
      </c>
      <c r="C479" s="36"/>
    </row>
    <row r="480" spans="1:3" ht="14.25">
      <c r="A480" s="7" t="s">
        <v>298</v>
      </c>
      <c r="B480" s="29"/>
      <c r="C480" s="36"/>
    </row>
    <row r="481" spans="1:3" ht="14.25">
      <c r="A481" s="12" t="s">
        <v>300</v>
      </c>
      <c r="B481" s="29"/>
      <c r="C481" s="36"/>
    </row>
    <row r="482" spans="1:3" ht="14.25">
      <c r="A482" s="12" t="s">
        <v>302</v>
      </c>
      <c r="B482" s="9">
        <f>SUM(B483:B488)</f>
        <v>353.72</v>
      </c>
      <c r="C482" s="36"/>
    </row>
    <row r="483" spans="1:3" ht="14.25">
      <c r="A483" s="12" t="s">
        <v>295</v>
      </c>
      <c r="B483" s="29">
        <v>88.73</v>
      </c>
      <c r="C483" s="36"/>
    </row>
    <row r="484" spans="1:3" ht="14.25">
      <c r="A484" s="10" t="s">
        <v>305</v>
      </c>
      <c r="B484" s="29">
        <v>160.82</v>
      </c>
      <c r="C484" s="36"/>
    </row>
    <row r="485" spans="1:3" ht="14.25">
      <c r="A485" s="10" t="s">
        <v>307</v>
      </c>
      <c r="B485" s="9">
        <v>10</v>
      </c>
      <c r="C485" s="36"/>
    </row>
    <row r="486" spans="1:3" ht="14.25">
      <c r="A486" s="10" t="s">
        <v>309</v>
      </c>
      <c r="B486" s="9"/>
      <c r="C486" s="36"/>
    </row>
    <row r="487" spans="1:3" ht="14.25">
      <c r="A487" s="12" t="s">
        <v>311</v>
      </c>
      <c r="B487" s="9">
        <v>30</v>
      </c>
      <c r="C487" s="36"/>
    </row>
    <row r="488" spans="1:3" ht="14.25">
      <c r="A488" s="12" t="s">
        <v>312</v>
      </c>
      <c r="B488" s="9">
        <v>64.17</v>
      </c>
      <c r="C488" s="36"/>
    </row>
    <row r="489" spans="1:3" ht="14.25">
      <c r="A489" s="12" t="s">
        <v>314</v>
      </c>
      <c r="B489" s="9">
        <f>SUM(B490:B492)</f>
        <v>0</v>
      </c>
      <c r="C489" s="36"/>
    </row>
    <row r="490" spans="1:3" ht="14.25">
      <c r="A490" s="10" t="s">
        <v>316</v>
      </c>
      <c r="B490" s="9"/>
      <c r="C490" s="36"/>
    </row>
    <row r="491" spans="1:3" ht="14.25">
      <c r="A491" s="10" t="s">
        <v>318</v>
      </c>
      <c r="B491" s="9"/>
      <c r="C491" s="36"/>
    </row>
    <row r="492" spans="1:3" ht="14.25">
      <c r="A492" s="10" t="s">
        <v>320</v>
      </c>
      <c r="B492" s="9"/>
      <c r="C492" s="36"/>
    </row>
    <row r="493" spans="1:3" ht="14.25">
      <c r="A493" s="7" t="s">
        <v>1389</v>
      </c>
      <c r="B493" s="9"/>
      <c r="C493" s="36"/>
    </row>
    <row r="494" spans="1:3" ht="14.25">
      <c r="A494" s="38" t="s">
        <v>1390</v>
      </c>
      <c r="B494" s="9"/>
      <c r="C494" s="36"/>
    </row>
    <row r="495" spans="1:3" ht="14.25">
      <c r="A495" s="38" t="s">
        <v>1391</v>
      </c>
      <c r="B495" s="9"/>
      <c r="C495" s="36"/>
    </row>
    <row r="496" spans="1:3" ht="14.25">
      <c r="A496" s="12" t="s">
        <v>323</v>
      </c>
      <c r="B496" s="9">
        <f>SUM(B497:B500)</f>
        <v>723.06</v>
      </c>
      <c r="C496" s="36"/>
    </row>
    <row r="497" spans="1:3" ht="14.25">
      <c r="A497" s="12" t="s">
        <v>325</v>
      </c>
      <c r="B497" s="9">
        <v>10</v>
      </c>
      <c r="C497" s="36"/>
    </row>
    <row r="498" spans="1:3" ht="14.25">
      <c r="A498" s="10" t="s">
        <v>327</v>
      </c>
      <c r="B498" s="9"/>
      <c r="C498" s="36"/>
    </row>
    <row r="499" spans="1:3" ht="14.25">
      <c r="A499" s="10" t="s">
        <v>329</v>
      </c>
      <c r="B499" s="9"/>
      <c r="C499" s="36"/>
    </row>
    <row r="500" spans="1:3" ht="14.25">
      <c r="A500" s="10" t="s">
        <v>331</v>
      </c>
      <c r="B500" s="9">
        <v>713.06</v>
      </c>
      <c r="C500" s="36"/>
    </row>
    <row r="501" spans="1:3" ht="14.25">
      <c r="A501" s="7" t="s">
        <v>1163</v>
      </c>
      <c r="B501" s="9">
        <f>B502+B516+B524+B535+B546</f>
        <v>6485.740000000001</v>
      </c>
      <c r="C501" s="36">
        <v>13.4</v>
      </c>
    </row>
    <row r="502" spans="1:3" ht="14.25">
      <c r="A502" s="7" t="s">
        <v>334</v>
      </c>
      <c r="B502" s="9">
        <f>SUM(B503:B515)</f>
        <v>3124.5600000000004</v>
      </c>
      <c r="C502" s="36"/>
    </row>
    <row r="503" spans="1:3" ht="14.25">
      <c r="A503" s="7" t="s">
        <v>8</v>
      </c>
      <c r="B503" s="9">
        <v>283.19</v>
      </c>
      <c r="C503" s="36"/>
    </row>
    <row r="504" spans="1:3" ht="14.25">
      <c r="A504" s="7" t="s">
        <v>10</v>
      </c>
      <c r="B504" s="9">
        <v>37.2</v>
      </c>
      <c r="C504" s="36"/>
    </row>
    <row r="505" spans="1:3" ht="14.25">
      <c r="A505" s="7" t="s">
        <v>12</v>
      </c>
      <c r="B505" s="9"/>
      <c r="C505" s="36"/>
    </row>
    <row r="506" spans="1:3" ht="14.25">
      <c r="A506" s="7" t="s">
        <v>338</v>
      </c>
      <c r="B506" s="9">
        <v>463.9</v>
      </c>
      <c r="C506" s="36"/>
    </row>
    <row r="507" spans="1:3" ht="14.25">
      <c r="A507" s="7" t="s">
        <v>340</v>
      </c>
      <c r="B507" s="9">
        <v>26.82</v>
      </c>
      <c r="C507" s="36"/>
    </row>
    <row r="508" spans="1:3" ht="14.25">
      <c r="A508" s="7" t="s">
        <v>342</v>
      </c>
      <c r="B508" s="9">
        <v>600.88</v>
      </c>
      <c r="C508" s="36"/>
    </row>
    <row r="509" spans="1:3" ht="14.25">
      <c r="A509" s="7" t="s">
        <v>344</v>
      </c>
      <c r="B509" s="9">
        <v>774.12</v>
      </c>
      <c r="C509" s="36"/>
    </row>
    <row r="510" spans="1:3" ht="14.25">
      <c r="A510" s="7" t="s">
        <v>345</v>
      </c>
      <c r="B510" s="9">
        <v>235</v>
      </c>
      <c r="C510" s="36"/>
    </row>
    <row r="511" spans="1:3" ht="14.25">
      <c r="A511" s="7" t="s">
        <v>346</v>
      </c>
      <c r="B511" s="9">
        <v>166.23</v>
      </c>
      <c r="C511" s="36"/>
    </row>
    <row r="512" spans="1:3" ht="14.25">
      <c r="A512" s="7" t="s">
        <v>347</v>
      </c>
      <c r="B512" s="9"/>
      <c r="C512" s="36"/>
    </row>
    <row r="513" spans="1:3" ht="14.25">
      <c r="A513" s="7" t="s">
        <v>349</v>
      </c>
      <c r="B513" s="9">
        <v>58.26</v>
      </c>
      <c r="C513" s="36"/>
    </row>
    <row r="514" spans="1:3" ht="14.25">
      <c r="A514" s="7" t="s">
        <v>351</v>
      </c>
      <c r="B514" s="9">
        <v>129.23</v>
      </c>
      <c r="C514" s="36"/>
    </row>
    <row r="515" spans="1:3" ht="14.25">
      <c r="A515" s="7" t="s">
        <v>353</v>
      </c>
      <c r="B515" s="29">
        <v>349.73</v>
      </c>
      <c r="C515" s="36"/>
    </row>
    <row r="516" spans="1:3" ht="14.25">
      <c r="A516" s="7" t="s">
        <v>355</v>
      </c>
      <c r="B516" s="9">
        <f>SUM(B517:B523)</f>
        <v>822.5</v>
      </c>
      <c r="C516" s="36"/>
    </row>
    <row r="517" spans="1:3" ht="14.25">
      <c r="A517" s="7" t="s">
        <v>8</v>
      </c>
      <c r="B517" s="29">
        <v>66.46</v>
      </c>
      <c r="C517" s="36"/>
    </row>
    <row r="518" spans="1:3" ht="14.25">
      <c r="A518" s="7" t="s">
        <v>10</v>
      </c>
      <c r="B518" s="29"/>
      <c r="C518" s="36"/>
    </row>
    <row r="519" spans="1:3" ht="14.25">
      <c r="A519" s="7" t="s">
        <v>12</v>
      </c>
      <c r="B519" s="29"/>
      <c r="C519" s="36"/>
    </row>
    <row r="520" spans="1:3" ht="14.25">
      <c r="A520" s="7" t="s">
        <v>357</v>
      </c>
      <c r="B520" s="29">
        <v>62</v>
      </c>
      <c r="C520" s="36"/>
    </row>
    <row r="521" spans="1:3" ht="14.25">
      <c r="A521" s="7" t="s">
        <v>359</v>
      </c>
      <c r="B521" s="29">
        <v>694.04</v>
      </c>
      <c r="C521" s="36"/>
    </row>
    <row r="522" spans="1:3" ht="14.25">
      <c r="A522" s="7" t="s">
        <v>361</v>
      </c>
      <c r="B522" s="29"/>
      <c r="C522" s="36"/>
    </row>
    <row r="523" spans="1:3" ht="14.25">
      <c r="A523" s="7" t="s">
        <v>363</v>
      </c>
      <c r="B523" s="29"/>
      <c r="C523" s="36"/>
    </row>
    <row r="524" spans="1:3" ht="14.25">
      <c r="A524" s="7" t="s">
        <v>365</v>
      </c>
      <c r="B524" s="9">
        <f>SUM(B525:B534)</f>
        <v>900.75</v>
      </c>
      <c r="C524" s="36"/>
    </row>
    <row r="525" spans="1:3" ht="14.25">
      <c r="A525" s="7" t="s">
        <v>8</v>
      </c>
      <c r="B525" s="29">
        <v>129.88</v>
      </c>
      <c r="C525" s="36"/>
    </row>
    <row r="526" spans="1:3" ht="14.25">
      <c r="A526" s="7" t="s">
        <v>10</v>
      </c>
      <c r="B526" s="9"/>
      <c r="C526" s="36"/>
    </row>
    <row r="527" spans="1:3" ht="14.25">
      <c r="A527" s="7" t="s">
        <v>12</v>
      </c>
      <c r="B527" s="9"/>
      <c r="C527" s="36"/>
    </row>
    <row r="528" spans="1:3" ht="14.25">
      <c r="A528" s="7" t="s">
        <v>370</v>
      </c>
      <c r="B528" s="9"/>
      <c r="C528" s="36"/>
    </row>
    <row r="529" spans="1:3" ht="14.25">
      <c r="A529" s="7" t="s">
        <v>372</v>
      </c>
      <c r="B529" s="29">
        <v>32</v>
      </c>
      <c r="C529" s="36"/>
    </row>
    <row r="530" spans="1:3" ht="14.25">
      <c r="A530" s="7" t="s">
        <v>335</v>
      </c>
      <c r="B530" s="29"/>
      <c r="C530" s="36"/>
    </row>
    <row r="531" spans="1:3" ht="14.25">
      <c r="A531" s="7" t="s">
        <v>336</v>
      </c>
      <c r="B531" s="29">
        <v>679.71</v>
      </c>
      <c r="C531" s="36"/>
    </row>
    <row r="532" spans="1:3" ht="14.25">
      <c r="A532" s="7" t="s">
        <v>337</v>
      </c>
      <c r="B532" s="29">
        <v>25</v>
      </c>
      <c r="C532" s="36"/>
    </row>
    <row r="533" spans="1:3" ht="14.25">
      <c r="A533" s="7" t="s">
        <v>339</v>
      </c>
      <c r="B533" s="29"/>
      <c r="C533" s="36"/>
    </row>
    <row r="534" spans="1:3" ht="14.25">
      <c r="A534" s="7" t="s">
        <v>341</v>
      </c>
      <c r="B534" s="29">
        <v>34.16</v>
      </c>
      <c r="C534" s="36"/>
    </row>
    <row r="535" spans="1:3" ht="14.25">
      <c r="A535" s="7" t="s">
        <v>1392</v>
      </c>
      <c r="B535" s="9">
        <f>SUM(B536:B545)</f>
        <v>1637.9300000000003</v>
      </c>
      <c r="C535" s="36"/>
    </row>
    <row r="536" spans="1:3" ht="14.25">
      <c r="A536" s="7" t="s">
        <v>8</v>
      </c>
      <c r="B536" s="29">
        <v>909.82</v>
      </c>
      <c r="C536" s="36"/>
    </row>
    <row r="537" spans="1:3" ht="14.25">
      <c r="A537" s="7" t="s">
        <v>10</v>
      </c>
      <c r="B537" s="9"/>
      <c r="C537" s="36"/>
    </row>
    <row r="538" spans="1:3" ht="14.25">
      <c r="A538" s="7" t="s">
        <v>12</v>
      </c>
      <c r="B538" s="9"/>
      <c r="C538" s="36"/>
    </row>
    <row r="539" spans="1:3" ht="14.25">
      <c r="A539" s="7" t="s">
        <v>348</v>
      </c>
      <c r="B539" s="9"/>
      <c r="C539" s="36"/>
    </row>
    <row r="540" spans="1:3" ht="14.25">
      <c r="A540" s="7" t="s">
        <v>350</v>
      </c>
      <c r="B540" s="9"/>
      <c r="C540" s="36"/>
    </row>
    <row r="541" spans="1:3" ht="14.25">
      <c r="A541" s="7" t="s">
        <v>352</v>
      </c>
      <c r="B541" s="9"/>
      <c r="C541" s="36"/>
    </row>
    <row r="542" spans="1:3" ht="14.25">
      <c r="A542" s="39" t="s">
        <v>358</v>
      </c>
      <c r="B542" s="9">
        <v>40</v>
      </c>
      <c r="C542" s="36"/>
    </row>
    <row r="543" spans="1:3" ht="14.25">
      <c r="A543" s="39" t="s">
        <v>360</v>
      </c>
      <c r="B543" s="9">
        <v>128</v>
      </c>
      <c r="C543" s="36"/>
    </row>
    <row r="544" spans="1:3" ht="14.25">
      <c r="A544" s="39" t="s">
        <v>362</v>
      </c>
      <c r="B544" s="9"/>
      <c r="C544" s="36"/>
    </row>
    <row r="545" spans="1:3" ht="14.25">
      <c r="A545" s="7" t="s">
        <v>1393</v>
      </c>
      <c r="B545" s="9">
        <v>560.11</v>
      </c>
      <c r="C545" s="36"/>
    </row>
    <row r="546" spans="1:3" ht="14.25">
      <c r="A546" s="7" t="s">
        <v>367</v>
      </c>
      <c r="B546" s="9">
        <f>SUM(B547:B549)</f>
        <v>0</v>
      </c>
      <c r="C546" s="36"/>
    </row>
    <row r="547" spans="1:3" ht="14.25">
      <c r="A547" s="7" t="s">
        <v>368</v>
      </c>
      <c r="B547" s="9"/>
      <c r="C547" s="36"/>
    </row>
    <row r="548" spans="1:3" ht="14.25">
      <c r="A548" s="7" t="s">
        <v>1164</v>
      </c>
      <c r="B548" s="9"/>
      <c r="C548" s="36"/>
    </row>
    <row r="549" spans="1:3" ht="14.25">
      <c r="A549" s="7" t="s">
        <v>371</v>
      </c>
      <c r="B549" s="9"/>
      <c r="C549" s="36"/>
    </row>
    <row r="550" spans="1:3" ht="14.25">
      <c r="A550" s="7" t="s">
        <v>373</v>
      </c>
      <c r="B550" s="9">
        <f>B551+B565+B576+B584+B590+B594+B606+B614+B620+B627+B635+B640+B645+B648+B651+B654+B657+B660</f>
        <v>69037.97</v>
      </c>
      <c r="C550" s="36">
        <v>9.3</v>
      </c>
    </row>
    <row r="551" spans="1:3" ht="14.25">
      <c r="A551" s="7" t="s">
        <v>374</v>
      </c>
      <c r="B551" s="9">
        <f>SUM(B552:B564)</f>
        <v>3880.45</v>
      </c>
      <c r="C551" s="36"/>
    </row>
    <row r="552" spans="1:3" ht="14.25">
      <c r="A552" s="7" t="s">
        <v>8</v>
      </c>
      <c r="B552" s="9">
        <v>1023.18</v>
      </c>
      <c r="C552" s="36"/>
    </row>
    <row r="553" spans="1:3" ht="14.25">
      <c r="A553" s="7" t="s">
        <v>10</v>
      </c>
      <c r="B553" s="9">
        <v>-77</v>
      </c>
      <c r="C553" s="36"/>
    </row>
    <row r="554" spans="1:3" ht="14.25">
      <c r="A554" s="7" t="s">
        <v>12</v>
      </c>
      <c r="B554" s="9"/>
      <c r="C554" s="36"/>
    </row>
    <row r="555" spans="1:3" ht="14.25">
      <c r="A555" s="7" t="s">
        <v>379</v>
      </c>
      <c r="B555" s="9">
        <v>463</v>
      </c>
      <c r="C555" s="36"/>
    </row>
    <row r="556" spans="1:3" ht="14.25">
      <c r="A556" s="7" t="s">
        <v>381</v>
      </c>
      <c r="B556" s="9">
        <v>1</v>
      </c>
      <c r="C556" s="36"/>
    </row>
    <row r="557" spans="1:3" ht="14.25">
      <c r="A557" s="7" t="s">
        <v>383</v>
      </c>
      <c r="B557" s="9">
        <v>12</v>
      </c>
      <c r="C557" s="36"/>
    </row>
    <row r="558" spans="1:3" ht="14.25">
      <c r="A558" s="7" t="s">
        <v>385</v>
      </c>
      <c r="B558" s="9">
        <v>65</v>
      </c>
      <c r="C558" s="36"/>
    </row>
    <row r="559" spans="1:3" ht="14.25">
      <c r="A559" s="7" t="s">
        <v>48</v>
      </c>
      <c r="B559" s="9">
        <v>59</v>
      </c>
      <c r="C559" s="36"/>
    </row>
    <row r="560" spans="1:3" ht="14.25">
      <c r="A560" s="7" t="s">
        <v>388</v>
      </c>
      <c r="B560" s="9">
        <v>2003.23</v>
      </c>
      <c r="C560" s="36"/>
    </row>
    <row r="561" spans="1:3" ht="14.25">
      <c r="A561" s="7" t="s">
        <v>390</v>
      </c>
      <c r="B561" s="9">
        <v>127.04</v>
      </c>
      <c r="C561" s="36"/>
    </row>
    <row r="562" spans="1:3" ht="14.25">
      <c r="A562" s="7" t="s">
        <v>392</v>
      </c>
      <c r="B562" s="29">
        <v>70</v>
      </c>
      <c r="C562" s="36"/>
    </row>
    <row r="563" spans="1:3" ht="14.25">
      <c r="A563" s="7" t="s">
        <v>394</v>
      </c>
      <c r="B563" s="29"/>
      <c r="C563" s="36"/>
    </row>
    <row r="564" spans="1:3" ht="14.25">
      <c r="A564" s="7" t="s">
        <v>396</v>
      </c>
      <c r="B564" s="29">
        <v>134</v>
      </c>
      <c r="C564" s="36"/>
    </row>
    <row r="565" spans="1:3" ht="14.25">
      <c r="A565" s="7" t="s">
        <v>398</v>
      </c>
      <c r="B565" s="9">
        <f>SUM(B566:B575)</f>
        <v>1622.2800000000002</v>
      </c>
      <c r="C565" s="36"/>
    </row>
    <row r="566" spans="1:3" ht="14.25">
      <c r="A566" s="7" t="s">
        <v>8</v>
      </c>
      <c r="B566" s="29">
        <v>355.69</v>
      </c>
      <c r="C566" s="36"/>
    </row>
    <row r="567" spans="1:3" ht="14.25">
      <c r="A567" s="7" t="s">
        <v>10</v>
      </c>
      <c r="B567" s="29">
        <v>11</v>
      </c>
      <c r="C567" s="36"/>
    </row>
    <row r="568" spans="1:3" ht="14.25">
      <c r="A568" s="7" t="s">
        <v>12</v>
      </c>
      <c r="B568" s="29"/>
      <c r="C568" s="36"/>
    </row>
    <row r="569" spans="1:3" ht="14.25">
      <c r="A569" s="7" t="s">
        <v>403</v>
      </c>
      <c r="B569" s="29">
        <v>175</v>
      </c>
      <c r="C569" s="36"/>
    </row>
    <row r="570" spans="1:3" ht="14.25">
      <c r="A570" s="7" t="s">
        <v>405</v>
      </c>
      <c r="B570" s="29">
        <v>23.74</v>
      </c>
      <c r="C570" s="36"/>
    </row>
    <row r="571" spans="1:3" ht="14.25">
      <c r="A571" s="7" t="s">
        <v>407</v>
      </c>
      <c r="B571" s="29">
        <v>35.52</v>
      </c>
      <c r="C571" s="36"/>
    </row>
    <row r="572" spans="1:3" ht="14.25">
      <c r="A572" s="7" t="s">
        <v>409</v>
      </c>
      <c r="B572" s="29">
        <v>252.53</v>
      </c>
      <c r="C572" s="36"/>
    </row>
    <row r="573" spans="1:3" ht="14.25">
      <c r="A573" s="7" t="s">
        <v>411</v>
      </c>
      <c r="B573" s="29"/>
      <c r="C573" s="36"/>
    </row>
    <row r="574" spans="1:3" ht="14.25">
      <c r="A574" s="7" t="s">
        <v>413</v>
      </c>
      <c r="B574" s="29">
        <v>180.65</v>
      </c>
      <c r="C574" s="36"/>
    </row>
    <row r="575" spans="1:3" ht="14.25">
      <c r="A575" s="7" t="s">
        <v>415</v>
      </c>
      <c r="B575" s="29">
        <v>588.15</v>
      </c>
      <c r="C575" s="36"/>
    </row>
    <row r="576" spans="1:3" ht="14.25">
      <c r="A576" s="7" t="s">
        <v>417</v>
      </c>
      <c r="B576" s="9">
        <f>SUM(B577:B583)</f>
        <v>5046.82</v>
      </c>
      <c r="C576" s="36"/>
    </row>
    <row r="577" spans="1:3" ht="14.25">
      <c r="A577" s="7" t="s">
        <v>419</v>
      </c>
      <c r="B577" s="29">
        <v>3824</v>
      </c>
      <c r="C577" s="36"/>
    </row>
    <row r="578" spans="1:3" ht="14.25">
      <c r="A578" s="7" t="s">
        <v>375</v>
      </c>
      <c r="B578" s="29">
        <v>997.82</v>
      </c>
      <c r="C578" s="36"/>
    </row>
    <row r="579" spans="1:3" ht="14.25">
      <c r="A579" s="7" t="s">
        <v>376</v>
      </c>
      <c r="B579" s="29">
        <v>225</v>
      </c>
      <c r="C579" s="36"/>
    </row>
    <row r="580" spans="1:3" ht="14.25">
      <c r="A580" s="7" t="s">
        <v>377</v>
      </c>
      <c r="B580" s="9"/>
      <c r="C580" s="36"/>
    </row>
    <row r="581" spans="1:3" ht="14.25">
      <c r="A581" s="7" t="s">
        <v>378</v>
      </c>
      <c r="B581" s="9"/>
      <c r="C581" s="36"/>
    </row>
    <row r="582" spans="1:3" ht="14.25">
      <c r="A582" s="7" t="s">
        <v>1165</v>
      </c>
      <c r="B582" s="9"/>
      <c r="C582" s="36"/>
    </row>
    <row r="583" spans="1:3" ht="14.25">
      <c r="A583" s="7" t="s">
        <v>382</v>
      </c>
      <c r="B583" s="9"/>
      <c r="C583" s="36"/>
    </row>
    <row r="584" spans="1:3" ht="14.25">
      <c r="A584" s="7" t="s">
        <v>384</v>
      </c>
      <c r="B584" s="9">
        <f>SUM(B585:B589)</f>
        <v>37757.63</v>
      </c>
      <c r="C584" s="36">
        <v>23.7</v>
      </c>
    </row>
    <row r="585" spans="1:3" ht="14.25">
      <c r="A585" s="7" t="s">
        <v>386</v>
      </c>
      <c r="B585" s="29">
        <v>19795.37</v>
      </c>
      <c r="C585" s="36"/>
    </row>
    <row r="586" spans="1:3" ht="14.25">
      <c r="A586" s="7" t="s">
        <v>387</v>
      </c>
      <c r="B586" s="29">
        <v>17669.37</v>
      </c>
      <c r="C586" s="36"/>
    </row>
    <row r="587" spans="1:3" ht="14.25">
      <c r="A587" s="7" t="s">
        <v>389</v>
      </c>
      <c r="B587" s="29">
        <v>292.89</v>
      </c>
      <c r="C587" s="36"/>
    </row>
    <row r="588" spans="1:3" ht="14.25">
      <c r="A588" s="7" t="s">
        <v>391</v>
      </c>
      <c r="B588" s="9"/>
      <c r="C588" s="36"/>
    </row>
    <row r="589" spans="1:3" ht="14.25">
      <c r="A589" s="7" t="s">
        <v>393</v>
      </c>
      <c r="B589" s="9"/>
      <c r="C589" s="36"/>
    </row>
    <row r="590" spans="1:3" ht="14.25">
      <c r="A590" s="7" t="s">
        <v>395</v>
      </c>
      <c r="B590" s="9">
        <f>SUM(B591:B593)</f>
        <v>2825</v>
      </c>
      <c r="C590" s="36"/>
    </row>
    <row r="591" spans="1:3" ht="14.25">
      <c r="A591" s="7" t="s">
        <v>397</v>
      </c>
      <c r="B591" s="9">
        <v>2825</v>
      </c>
      <c r="C591" s="36"/>
    </row>
    <row r="592" spans="1:3" ht="14.25">
      <c r="A592" s="7" t="s">
        <v>399</v>
      </c>
      <c r="B592" s="9"/>
      <c r="C592" s="36"/>
    </row>
    <row r="593" spans="1:3" ht="14.25">
      <c r="A593" s="7" t="s">
        <v>400</v>
      </c>
      <c r="B593" s="9"/>
      <c r="C593" s="36"/>
    </row>
    <row r="594" spans="1:3" ht="14.25">
      <c r="A594" s="7" t="s">
        <v>401</v>
      </c>
      <c r="B594" s="9">
        <f>SUM(B595:B605)</f>
        <v>6028.55</v>
      </c>
      <c r="C594" s="36"/>
    </row>
    <row r="595" spans="1:3" ht="14.25">
      <c r="A595" s="7" t="s">
        <v>402</v>
      </c>
      <c r="B595" s="9"/>
      <c r="C595" s="36"/>
    </row>
    <row r="596" spans="1:3" ht="14.25">
      <c r="A596" s="39" t="s">
        <v>1394</v>
      </c>
      <c r="B596" s="9">
        <v>831.9</v>
      </c>
      <c r="C596" s="36"/>
    </row>
    <row r="597" spans="1:3" ht="14.25">
      <c r="A597" s="39" t="s">
        <v>404</v>
      </c>
      <c r="B597" s="9">
        <v>176.85</v>
      </c>
      <c r="C597" s="36"/>
    </row>
    <row r="598" spans="1:3" ht="14.25">
      <c r="A598" s="39" t="s">
        <v>408</v>
      </c>
      <c r="B598" s="9"/>
      <c r="C598" s="36"/>
    </row>
    <row r="599" spans="1:3" ht="14.25">
      <c r="A599" s="39" t="s">
        <v>410</v>
      </c>
      <c r="B599" s="9"/>
      <c r="C599" s="36"/>
    </row>
    <row r="600" spans="1:3" ht="14.25">
      <c r="A600" s="7" t="s">
        <v>416</v>
      </c>
      <c r="B600" s="9"/>
      <c r="C600" s="36"/>
    </row>
    <row r="601" spans="1:3" ht="14.25">
      <c r="A601" s="7" t="s">
        <v>418</v>
      </c>
      <c r="B601" s="9"/>
      <c r="C601" s="36"/>
    </row>
    <row r="602" spans="1:3" ht="14.25">
      <c r="A602" s="7" t="s">
        <v>420</v>
      </c>
      <c r="B602" s="9"/>
      <c r="C602" s="36"/>
    </row>
    <row r="603" spans="1:3" ht="14.25">
      <c r="A603" s="7" t="s">
        <v>421</v>
      </c>
      <c r="B603" s="9"/>
      <c r="C603" s="36"/>
    </row>
    <row r="604" spans="1:3" ht="14.25">
      <c r="A604" s="7" t="s">
        <v>1395</v>
      </c>
      <c r="B604" s="9"/>
      <c r="C604" s="36"/>
    </row>
    <row r="605" spans="1:3" ht="14.25">
      <c r="A605" s="7" t="s">
        <v>424</v>
      </c>
      <c r="B605" s="9">
        <v>5019.8</v>
      </c>
      <c r="C605" s="36"/>
    </row>
    <row r="606" spans="1:3" ht="14.25">
      <c r="A606" s="7" t="s">
        <v>426</v>
      </c>
      <c r="B606" s="9">
        <f>SUM(B607:B613)</f>
        <v>1349.36</v>
      </c>
      <c r="C606" s="36"/>
    </row>
    <row r="607" spans="1:3" ht="14.25">
      <c r="A607" s="7" t="s">
        <v>428</v>
      </c>
      <c r="B607" s="9">
        <v>1300</v>
      </c>
      <c r="C607" s="36"/>
    </row>
    <row r="608" spans="1:3" ht="14.25">
      <c r="A608" s="7" t="s">
        <v>430</v>
      </c>
      <c r="B608" s="9"/>
      <c r="C608" s="36"/>
    </row>
    <row r="609" spans="1:3" ht="14.25">
      <c r="A609" s="7" t="s">
        <v>432</v>
      </c>
      <c r="B609" s="9"/>
      <c r="C609" s="36"/>
    </row>
    <row r="610" spans="1:3" ht="14.25">
      <c r="A610" s="7" t="s">
        <v>434</v>
      </c>
      <c r="B610" s="9">
        <v>19.36</v>
      </c>
      <c r="C610" s="36"/>
    </row>
    <row r="611" spans="1:3" ht="14.25">
      <c r="A611" s="7" t="s">
        <v>436</v>
      </c>
      <c r="B611" s="9"/>
      <c r="C611" s="36"/>
    </row>
    <row r="612" spans="1:3" ht="14.25">
      <c r="A612" s="7" t="s">
        <v>438</v>
      </c>
      <c r="B612" s="9"/>
      <c r="C612" s="36"/>
    </row>
    <row r="613" spans="1:3" ht="14.25">
      <c r="A613" s="7" t="s">
        <v>440</v>
      </c>
      <c r="B613" s="9">
        <v>30</v>
      </c>
      <c r="C613" s="36"/>
    </row>
    <row r="614" spans="1:3" ht="14.25">
      <c r="A614" s="7" t="s">
        <v>442</v>
      </c>
      <c r="B614" s="9">
        <f>SUM(B615:B619)</f>
        <v>2141.1</v>
      </c>
      <c r="C614" s="36"/>
    </row>
    <row r="615" spans="1:3" ht="14.25">
      <c r="A615" s="7" t="s">
        <v>443</v>
      </c>
      <c r="B615" s="29">
        <v>302</v>
      </c>
      <c r="C615" s="36"/>
    </row>
    <row r="616" spans="1:3" ht="14.25">
      <c r="A616" s="7" t="s">
        <v>444</v>
      </c>
      <c r="B616" s="29">
        <v>1589</v>
      </c>
      <c r="C616" s="36"/>
    </row>
    <row r="617" spans="1:3" ht="14.25">
      <c r="A617" s="7" t="s">
        <v>445</v>
      </c>
      <c r="B617" s="29">
        <v>200.1</v>
      </c>
      <c r="C617" s="36"/>
    </row>
    <row r="618" spans="1:3" ht="14.25">
      <c r="A618" s="7" t="s">
        <v>1167</v>
      </c>
      <c r="B618" s="29"/>
      <c r="C618" s="36"/>
    </row>
    <row r="619" spans="1:3" ht="14.25">
      <c r="A619" s="7" t="s">
        <v>449</v>
      </c>
      <c r="B619" s="29">
        <v>50</v>
      </c>
      <c r="C619" s="36"/>
    </row>
    <row r="620" spans="1:3" ht="14.25">
      <c r="A620" s="7" t="s">
        <v>451</v>
      </c>
      <c r="B620" s="9">
        <f>SUM(B621:B626)</f>
        <v>1222.07</v>
      </c>
      <c r="C620" s="36"/>
    </row>
    <row r="621" spans="1:3" ht="14.25">
      <c r="A621" s="7" t="s">
        <v>453</v>
      </c>
      <c r="B621" s="29">
        <v>342.63</v>
      </c>
      <c r="C621" s="36"/>
    </row>
    <row r="622" spans="1:3" ht="14.25">
      <c r="A622" s="7" t="s">
        <v>455</v>
      </c>
      <c r="B622" s="29">
        <v>10</v>
      </c>
      <c r="C622" s="36"/>
    </row>
    <row r="623" spans="1:3" ht="14.25">
      <c r="A623" s="7" t="s">
        <v>457</v>
      </c>
      <c r="B623" s="29"/>
      <c r="C623" s="36"/>
    </row>
    <row r="624" spans="1:3" ht="14.25">
      <c r="A624" s="7" t="s">
        <v>459</v>
      </c>
      <c r="B624" s="29">
        <v>808.22</v>
      </c>
      <c r="C624" s="36"/>
    </row>
    <row r="625" spans="1:3" ht="14.25">
      <c r="A625" s="7" t="s">
        <v>461</v>
      </c>
      <c r="B625" s="29">
        <v>61.22</v>
      </c>
      <c r="C625" s="36"/>
    </row>
    <row r="626" spans="1:3" ht="14.25">
      <c r="A626" s="7" t="s">
        <v>463</v>
      </c>
      <c r="B626" s="29"/>
      <c r="C626" s="36"/>
    </row>
    <row r="627" spans="1:3" ht="14.25">
      <c r="A627" s="7" t="s">
        <v>465</v>
      </c>
      <c r="B627" s="9">
        <f>SUM(B628:B634)</f>
        <v>2973.18</v>
      </c>
      <c r="C627" s="36"/>
    </row>
    <row r="628" spans="1:3" ht="14.25">
      <c r="A628" s="7" t="s">
        <v>8</v>
      </c>
      <c r="B628" s="29">
        <v>155.51</v>
      </c>
      <c r="C628" s="36"/>
    </row>
    <row r="629" spans="1:3" ht="14.25">
      <c r="A629" s="7" t="s">
        <v>10</v>
      </c>
      <c r="B629" s="29"/>
      <c r="C629" s="36"/>
    </row>
    <row r="630" spans="1:3" ht="14.25">
      <c r="A630" s="7" t="s">
        <v>12</v>
      </c>
      <c r="B630" s="9"/>
      <c r="C630" s="36"/>
    </row>
    <row r="631" spans="1:3" ht="14.25">
      <c r="A631" s="7" t="s">
        <v>423</v>
      </c>
      <c r="B631" s="29">
        <v>734.53</v>
      </c>
      <c r="C631" s="36"/>
    </row>
    <row r="632" spans="1:3" ht="14.25">
      <c r="A632" s="7" t="s">
        <v>425</v>
      </c>
      <c r="B632" s="29">
        <v>376.28</v>
      </c>
      <c r="C632" s="36"/>
    </row>
    <row r="633" spans="1:3" ht="14.25">
      <c r="A633" s="7" t="s">
        <v>427</v>
      </c>
      <c r="B633" s="29"/>
      <c r="C633" s="36"/>
    </row>
    <row r="634" spans="1:3" ht="14.25">
      <c r="A634" s="7" t="s">
        <v>429</v>
      </c>
      <c r="B634" s="29">
        <v>1706.86</v>
      </c>
      <c r="C634" s="36"/>
    </row>
    <row r="635" spans="1:3" ht="14.25">
      <c r="A635" s="7" t="s">
        <v>431</v>
      </c>
      <c r="B635" s="9">
        <f>SUM(B636:B639)</f>
        <v>50</v>
      </c>
      <c r="C635" s="36"/>
    </row>
    <row r="636" spans="1:3" ht="14.25">
      <c r="A636" s="7" t="s">
        <v>433</v>
      </c>
      <c r="B636" s="9"/>
      <c r="C636" s="36"/>
    </row>
    <row r="637" spans="1:3" ht="14.25">
      <c r="A637" s="7" t="s">
        <v>435</v>
      </c>
      <c r="B637" s="9">
        <v>50</v>
      </c>
      <c r="C637" s="36"/>
    </row>
    <row r="638" spans="1:3" ht="14.25">
      <c r="A638" s="7" t="s">
        <v>437</v>
      </c>
      <c r="B638" s="9"/>
      <c r="C638" s="36"/>
    </row>
    <row r="639" spans="1:3" ht="14.25">
      <c r="A639" s="7" t="s">
        <v>439</v>
      </c>
      <c r="B639" s="9"/>
      <c r="C639" s="36"/>
    </row>
    <row r="640" spans="1:3" ht="14.25">
      <c r="A640" s="7" t="s">
        <v>441</v>
      </c>
      <c r="B640" s="9">
        <f>SUM(B641:B644)</f>
        <v>36.58</v>
      </c>
      <c r="C640" s="36"/>
    </row>
    <row r="641" spans="1:3" ht="14.25">
      <c r="A641" s="7" t="s">
        <v>8</v>
      </c>
      <c r="B641" s="9">
        <v>25.66</v>
      </c>
      <c r="C641" s="36"/>
    </row>
    <row r="642" spans="1:3" ht="14.25">
      <c r="A642" s="7" t="s">
        <v>10</v>
      </c>
      <c r="B642" s="9"/>
      <c r="C642" s="36"/>
    </row>
    <row r="643" spans="1:3" ht="14.25">
      <c r="A643" s="7" t="s">
        <v>12</v>
      </c>
      <c r="B643" s="9"/>
      <c r="C643" s="36"/>
    </row>
    <row r="644" spans="1:3" ht="14.25">
      <c r="A644" s="7" t="s">
        <v>446</v>
      </c>
      <c r="B644" s="9">
        <v>10.92</v>
      </c>
      <c r="C644" s="36"/>
    </row>
    <row r="645" spans="1:3" ht="14.25">
      <c r="A645" s="7" t="s">
        <v>1168</v>
      </c>
      <c r="B645" s="9">
        <f>SUM(B646:B647)</f>
        <v>700</v>
      </c>
      <c r="C645" s="36"/>
    </row>
    <row r="646" spans="1:3" ht="14.25">
      <c r="A646" s="7" t="s">
        <v>1169</v>
      </c>
      <c r="B646" s="29">
        <v>700</v>
      </c>
      <c r="C646" s="36"/>
    </row>
    <row r="647" spans="1:3" ht="14.25">
      <c r="A647" s="7" t="s">
        <v>452</v>
      </c>
      <c r="B647" s="9"/>
      <c r="C647" s="36"/>
    </row>
    <row r="648" spans="1:3" ht="14.25">
      <c r="A648" s="7" t="s">
        <v>1170</v>
      </c>
      <c r="B648" s="9">
        <f>SUM(B649:B650)</f>
        <v>349.74</v>
      </c>
      <c r="C648" s="36"/>
    </row>
    <row r="649" spans="1:3" ht="14.25">
      <c r="A649" s="7" t="s">
        <v>1171</v>
      </c>
      <c r="B649" s="9"/>
      <c r="C649" s="36"/>
    </row>
    <row r="650" spans="1:3" ht="14.25">
      <c r="A650" s="7" t="s">
        <v>1172</v>
      </c>
      <c r="B650" s="29">
        <v>349.74</v>
      </c>
      <c r="C650" s="36"/>
    </row>
    <row r="651" spans="1:3" ht="14.25">
      <c r="A651" s="7" t="s">
        <v>1173</v>
      </c>
      <c r="B651" s="9">
        <f>SUM(B652:B653)</f>
        <v>0</v>
      </c>
      <c r="C651" s="36"/>
    </row>
    <row r="652" spans="1:3" ht="14.25">
      <c r="A652" s="7" t="s">
        <v>1174</v>
      </c>
      <c r="B652" s="9"/>
      <c r="C652" s="36"/>
    </row>
    <row r="653" spans="1:3" ht="14.25">
      <c r="A653" s="7" t="s">
        <v>1175</v>
      </c>
      <c r="B653" s="9"/>
      <c r="C653" s="36"/>
    </row>
    <row r="654" spans="1:3" ht="14.25">
      <c r="A654" s="7" t="s">
        <v>466</v>
      </c>
      <c r="B654" s="9">
        <f>SUM(B655:B656)</f>
        <v>50</v>
      </c>
      <c r="C654" s="36"/>
    </row>
    <row r="655" spans="1:3" ht="14.25">
      <c r="A655" s="7" t="s">
        <v>467</v>
      </c>
      <c r="B655" s="9">
        <v>50</v>
      </c>
      <c r="C655" s="36"/>
    </row>
    <row r="656" spans="1:3" ht="14.25">
      <c r="A656" s="7" t="s">
        <v>468</v>
      </c>
      <c r="B656" s="9"/>
      <c r="C656" s="36"/>
    </row>
    <row r="657" spans="1:3" ht="14.25">
      <c r="A657" s="7" t="s">
        <v>1176</v>
      </c>
      <c r="B657" s="9">
        <f>SUM(B658:B659)</f>
        <v>0</v>
      </c>
      <c r="C657" s="36"/>
    </row>
    <row r="658" spans="1:3" ht="14.25">
      <c r="A658" s="7" t="s">
        <v>1177</v>
      </c>
      <c r="B658" s="9"/>
      <c r="C658" s="36"/>
    </row>
    <row r="659" spans="1:3" ht="14.25">
      <c r="A659" s="7" t="s">
        <v>1178</v>
      </c>
      <c r="B659" s="9"/>
      <c r="C659" s="36"/>
    </row>
    <row r="660" spans="1:3" ht="14.25">
      <c r="A660" s="7" t="s">
        <v>475</v>
      </c>
      <c r="B660" s="9">
        <f>SUM(B661)</f>
        <v>3005.21</v>
      </c>
      <c r="C660" s="36"/>
    </row>
    <row r="661" spans="1:3" ht="14.25">
      <c r="A661" s="7" t="s">
        <v>1179</v>
      </c>
      <c r="B661" s="9">
        <v>3005.21</v>
      </c>
      <c r="C661" s="36"/>
    </row>
    <row r="662" spans="1:3" ht="14.25">
      <c r="A662" s="7" t="s">
        <v>1180</v>
      </c>
      <c r="B662" s="9">
        <f>B663+B668+B681+B685+B697+B707+B710+B714+B724</f>
        <v>23381.29</v>
      </c>
      <c r="C662" s="36">
        <v>7.4</v>
      </c>
    </row>
    <row r="663" spans="1:3" ht="14.25">
      <c r="A663" s="7" t="s">
        <v>1181</v>
      </c>
      <c r="B663" s="9">
        <f>SUM(B664:B667)</f>
        <v>447.47</v>
      </c>
      <c r="C663" s="36"/>
    </row>
    <row r="664" spans="1:3" ht="14.25">
      <c r="A664" s="7" t="s">
        <v>8</v>
      </c>
      <c r="B664" s="9">
        <v>302.67</v>
      </c>
      <c r="C664" s="36"/>
    </row>
    <row r="665" spans="1:3" ht="14.25">
      <c r="A665" s="7" t="s">
        <v>10</v>
      </c>
      <c r="B665" s="9">
        <v>104</v>
      </c>
      <c r="C665" s="36"/>
    </row>
    <row r="666" spans="1:3" ht="14.25">
      <c r="A666" s="7" t="s">
        <v>12</v>
      </c>
      <c r="B666" s="9"/>
      <c r="C666" s="36"/>
    </row>
    <row r="667" spans="1:3" ht="14.25">
      <c r="A667" s="7" t="s">
        <v>1182</v>
      </c>
      <c r="B667" s="9">
        <v>40.8</v>
      </c>
      <c r="C667" s="36"/>
    </row>
    <row r="668" spans="1:3" ht="14.25">
      <c r="A668" s="7" t="s">
        <v>488</v>
      </c>
      <c r="B668" s="9">
        <f>SUM(B669:B680)</f>
        <v>4049.3799999999997</v>
      </c>
      <c r="C668" s="36"/>
    </row>
    <row r="669" spans="1:3" ht="14.25">
      <c r="A669" s="7" t="s">
        <v>490</v>
      </c>
      <c r="B669" s="29">
        <v>2784.66</v>
      </c>
      <c r="C669" s="36"/>
    </row>
    <row r="670" spans="1:3" ht="14.25">
      <c r="A670" s="7" t="s">
        <v>492</v>
      </c>
      <c r="B670" s="29">
        <v>310.52</v>
      </c>
      <c r="C670" s="36"/>
    </row>
    <row r="671" spans="1:3" ht="14.25">
      <c r="A671" s="7" t="s">
        <v>494</v>
      </c>
      <c r="B671" s="29"/>
      <c r="C671" s="36"/>
    </row>
    <row r="672" spans="1:3" ht="14.25">
      <c r="A672" s="7" t="s">
        <v>496</v>
      </c>
      <c r="B672" s="29"/>
      <c r="C672" s="36"/>
    </row>
    <row r="673" spans="1:3" ht="14.25">
      <c r="A673" s="7" t="s">
        <v>498</v>
      </c>
      <c r="B673" s="29"/>
      <c r="C673" s="36"/>
    </row>
    <row r="674" spans="1:3" ht="14.25">
      <c r="A674" s="7" t="s">
        <v>500</v>
      </c>
      <c r="B674" s="29"/>
      <c r="C674" s="36"/>
    </row>
    <row r="675" spans="1:3" ht="14.25">
      <c r="A675" s="7" t="s">
        <v>502</v>
      </c>
      <c r="B675" s="29">
        <v>500</v>
      </c>
      <c r="C675" s="36"/>
    </row>
    <row r="676" spans="1:3" ht="14.25">
      <c r="A676" s="7" t="s">
        <v>504</v>
      </c>
      <c r="B676" s="29">
        <v>51.24</v>
      </c>
      <c r="C676" s="36"/>
    </row>
    <row r="677" spans="1:3" ht="14.25">
      <c r="A677" s="7" t="s">
        <v>506</v>
      </c>
      <c r="B677" s="29"/>
      <c r="C677" s="36"/>
    </row>
    <row r="678" spans="1:3" ht="14.25">
      <c r="A678" s="7" t="s">
        <v>508</v>
      </c>
      <c r="B678" s="29"/>
      <c r="C678" s="36"/>
    </row>
    <row r="679" spans="1:3" ht="14.25">
      <c r="A679" s="7" t="s">
        <v>510</v>
      </c>
      <c r="B679" s="29"/>
      <c r="C679" s="36"/>
    </row>
    <row r="680" spans="1:3" ht="14.25">
      <c r="A680" s="7" t="s">
        <v>512</v>
      </c>
      <c r="B680" s="29">
        <v>402.96</v>
      </c>
      <c r="C680" s="36"/>
    </row>
    <row r="681" spans="1:3" ht="14.25">
      <c r="A681" s="7" t="s">
        <v>514</v>
      </c>
      <c r="B681" s="9">
        <f>SUM(B682:B684)</f>
        <v>50</v>
      </c>
      <c r="C681" s="36"/>
    </row>
    <row r="682" spans="1:3" ht="14.25">
      <c r="A682" s="7" t="s">
        <v>516</v>
      </c>
      <c r="B682" s="9"/>
      <c r="C682" s="36"/>
    </row>
    <row r="683" spans="1:3" ht="14.25">
      <c r="A683" s="7" t="s">
        <v>518</v>
      </c>
      <c r="B683" s="9"/>
      <c r="C683" s="36"/>
    </row>
    <row r="684" spans="1:3" ht="14.25">
      <c r="A684" s="7" t="s">
        <v>470</v>
      </c>
      <c r="B684" s="9">
        <v>50</v>
      </c>
      <c r="C684" s="36"/>
    </row>
    <row r="685" spans="1:3" ht="14.25">
      <c r="A685" s="7" t="s">
        <v>472</v>
      </c>
      <c r="B685" s="9">
        <f>SUM(B686:B696)</f>
        <v>4070.63</v>
      </c>
      <c r="C685" s="36"/>
    </row>
    <row r="686" spans="1:3" ht="14.25">
      <c r="A686" s="7" t="s">
        <v>474</v>
      </c>
      <c r="B686" s="29">
        <v>2610.97</v>
      </c>
      <c r="C686" s="36"/>
    </row>
    <row r="687" spans="1:3" ht="14.25">
      <c r="A687" s="7" t="s">
        <v>476</v>
      </c>
      <c r="B687" s="29">
        <v>315.13</v>
      </c>
      <c r="C687" s="36"/>
    </row>
    <row r="688" spans="1:3" ht="14.25">
      <c r="A688" s="7" t="s">
        <v>478</v>
      </c>
      <c r="B688" s="29">
        <v>382.59</v>
      </c>
      <c r="C688" s="36"/>
    </row>
    <row r="689" spans="1:3" ht="14.25">
      <c r="A689" s="7" t="s">
        <v>480</v>
      </c>
      <c r="B689" s="29"/>
      <c r="C689" s="36"/>
    </row>
    <row r="690" spans="1:3" ht="14.25">
      <c r="A690" s="7" t="s">
        <v>482</v>
      </c>
      <c r="B690" s="29">
        <v>179.1</v>
      </c>
      <c r="C690" s="36"/>
    </row>
    <row r="691" spans="1:3" ht="14.25">
      <c r="A691" s="7" t="s">
        <v>483</v>
      </c>
      <c r="B691" s="29">
        <v>37.04</v>
      </c>
      <c r="C691" s="36"/>
    </row>
    <row r="692" spans="1:3" ht="14.25">
      <c r="A692" s="7" t="s">
        <v>484</v>
      </c>
      <c r="B692" s="29"/>
      <c r="C692" s="36"/>
    </row>
    <row r="693" spans="1:3" ht="14.25">
      <c r="A693" s="7" t="s">
        <v>485</v>
      </c>
      <c r="B693" s="29">
        <v>184</v>
      </c>
      <c r="C693" s="36"/>
    </row>
    <row r="694" spans="1:3" ht="14.25">
      <c r="A694" s="7" t="s">
        <v>487</v>
      </c>
      <c r="B694" s="29">
        <v>50</v>
      </c>
      <c r="C694" s="36"/>
    </row>
    <row r="695" spans="1:3" ht="14.25">
      <c r="A695" s="7" t="s">
        <v>489</v>
      </c>
      <c r="B695" s="9"/>
      <c r="C695" s="36"/>
    </row>
    <row r="696" spans="1:3" ht="14.25">
      <c r="A696" s="7" t="s">
        <v>491</v>
      </c>
      <c r="B696" s="9">
        <v>311.8</v>
      </c>
      <c r="C696" s="36"/>
    </row>
    <row r="697" spans="1:3" ht="14.25">
      <c r="A697" s="7" t="s">
        <v>493</v>
      </c>
      <c r="B697" s="9">
        <f>SUM(B698:B706)</f>
        <v>11633.04</v>
      </c>
      <c r="C697" s="36"/>
    </row>
    <row r="698" spans="1:3" ht="14.25">
      <c r="A698" s="7" t="s">
        <v>495</v>
      </c>
      <c r="B698" s="9">
        <v>5586.91</v>
      </c>
      <c r="C698" s="36"/>
    </row>
    <row r="699" spans="1:3" ht="14.25">
      <c r="A699" s="7" t="s">
        <v>497</v>
      </c>
      <c r="B699" s="9">
        <v>4029.13</v>
      </c>
      <c r="C699" s="36"/>
    </row>
    <row r="700" spans="1:3" ht="14.25">
      <c r="A700" s="7" t="s">
        <v>499</v>
      </c>
      <c r="B700" s="9"/>
      <c r="C700" s="36"/>
    </row>
    <row r="701" spans="1:3" ht="14.25">
      <c r="A701" s="7" t="s">
        <v>501</v>
      </c>
      <c r="B701" s="9"/>
      <c r="C701" s="36"/>
    </row>
    <row r="702" spans="1:3" ht="14.25">
      <c r="A702" s="7" t="s">
        <v>503</v>
      </c>
      <c r="B702" s="9"/>
      <c r="C702" s="36"/>
    </row>
    <row r="703" spans="1:3" ht="14.25">
      <c r="A703" s="7" t="s">
        <v>505</v>
      </c>
      <c r="B703" s="9"/>
      <c r="C703" s="36"/>
    </row>
    <row r="704" spans="1:3" ht="14.25">
      <c r="A704" s="7" t="s">
        <v>1183</v>
      </c>
      <c r="B704" s="9">
        <v>2</v>
      </c>
      <c r="C704" s="36"/>
    </row>
    <row r="705" spans="1:3" ht="14.25">
      <c r="A705" s="7" t="s">
        <v>1184</v>
      </c>
      <c r="B705" s="9">
        <v>72</v>
      </c>
      <c r="C705" s="36"/>
    </row>
    <row r="706" spans="1:3" ht="14.25">
      <c r="A706" s="7" t="s">
        <v>511</v>
      </c>
      <c r="B706" s="9">
        <v>1943</v>
      </c>
      <c r="C706" s="36"/>
    </row>
    <row r="707" spans="1:3" ht="14.25">
      <c r="A707" s="7" t="s">
        <v>513</v>
      </c>
      <c r="B707" s="9">
        <f>SUM(B708:B709)</f>
        <v>0</v>
      </c>
      <c r="C707" s="36"/>
    </row>
    <row r="708" spans="1:3" ht="14.25">
      <c r="A708" s="7" t="s">
        <v>515</v>
      </c>
      <c r="B708" s="9"/>
      <c r="C708" s="36"/>
    </row>
    <row r="709" spans="1:3" ht="14.25">
      <c r="A709" s="7" t="s">
        <v>517</v>
      </c>
      <c r="B709" s="9"/>
      <c r="C709" s="36"/>
    </row>
    <row r="710" spans="1:3" ht="14.25">
      <c r="A710" s="7" t="s">
        <v>1185</v>
      </c>
      <c r="B710" s="9">
        <f>SUM(B711:B713)</f>
        <v>1950.8799999999999</v>
      </c>
      <c r="C710" s="36"/>
    </row>
    <row r="711" spans="1:3" ht="14.25">
      <c r="A711" s="7" t="s">
        <v>1186</v>
      </c>
      <c r="B711" s="9">
        <v>1398.26</v>
      </c>
      <c r="C711" s="36"/>
    </row>
    <row r="712" spans="1:3" ht="14.25">
      <c r="A712" s="7" t="s">
        <v>1187</v>
      </c>
      <c r="B712" s="9">
        <v>511</v>
      </c>
      <c r="C712" s="36"/>
    </row>
    <row r="713" spans="1:3" ht="14.25">
      <c r="A713" s="7" t="s">
        <v>1188</v>
      </c>
      <c r="B713" s="9">
        <v>41.62</v>
      </c>
      <c r="C713" s="36"/>
    </row>
    <row r="714" spans="1:3" ht="14.25">
      <c r="A714" s="7" t="s">
        <v>526</v>
      </c>
      <c r="B714" s="9">
        <f>SUM(B715:B723)</f>
        <v>1062.8799999999999</v>
      </c>
      <c r="C714" s="36"/>
    </row>
    <row r="715" spans="1:3" ht="14.25">
      <c r="A715" s="7" t="s">
        <v>8</v>
      </c>
      <c r="B715" s="9">
        <v>354.61</v>
      </c>
      <c r="C715" s="36"/>
    </row>
    <row r="716" spans="1:3" ht="14.25">
      <c r="A716" s="7" t="s">
        <v>10</v>
      </c>
      <c r="B716" s="9"/>
      <c r="C716" s="36"/>
    </row>
    <row r="717" spans="1:3" ht="14.25">
      <c r="A717" s="7" t="s">
        <v>12</v>
      </c>
      <c r="B717" s="9"/>
      <c r="C717" s="36"/>
    </row>
    <row r="718" spans="1:3" ht="14.25">
      <c r="A718" s="7" t="s">
        <v>531</v>
      </c>
      <c r="B718" s="9"/>
      <c r="C718" s="36"/>
    </row>
    <row r="719" spans="1:3" ht="14.25">
      <c r="A719" s="7" t="s">
        <v>533</v>
      </c>
      <c r="B719" s="9">
        <v>26</v>
      </c>
      <c r="C719" s="36"/>
    </row>
    <row r="720" spans="1:3" ht="14.25">
      <c r="A720" s="7" t="s">
        <v>535</v>
      </c>
      <c r="B720" s="9">
        <v>60</v>
      </c>
      <c r="C720" s="36"/>
    </row>
    <row r="721" spans="1:3" ht="14.25">
      <c r="A721" s="7" t="s">
        <v>537</v>
      </c>
      <c r="B721" s="9">
        <v>335.7</v>
      </c>
      <c r="C721" s="36"/>
    </row>
    <row r="722" spans="1:3" ht="14.25">
      <c r="A722" s="7" t="s">
        <v>15</v>
      </c>
      <c r="B722" s="9">
        <v>228.77</v>
      </c>
      <c r="C722" s="36"/>
    </row>
    <row r="723" spans="1:3" ht="14.25">
      <c r="A723" s="7" t="s">
        <v>540</v>
      </c>
      <c r="B723" s="9">
        <v>57.8</v>
      </c>
      <c r="C723" s="36"/>
    </row>
    <row r="724" spans="1:3" ht="14.25">
      <c r="A724" s="7" t="s">
        <v>1189</v>
      </c>
      <c r="B724" s="9">
        <f>SUM(B725)</f>
        <v>117.01</v>
      </c>
      <c r="C724" s="36"/>
    </row>
    <row r="725" spans="1:3" ht="14.25">
      <c r="A725" s="7" t="s">
        <v>1190</v>
      </c>
      <c r="B725" s="9">
        <v>117.01</v>
      </c>
      <c r="C725" s="36"/>
    </row>
    <row r="726" spans="1:3" ht="14.25">
      <c r="A726" s="7" t="s">
        <v>1191</v>
      </c>
      <c r="B726" s="9">
        <f>B727+B736+B740+B749+B755+B761+B767+B770+B773+B774+B775+B781+B782+B783+B798</f>
        <v>12921.19</v>
      </c>
      <c r="C726" s="36">
        <v>14.9</v>
      </c>
    </row>
    <row r="727" spans="1:3" ht="14.25">
      <c r="A727" s="7" t="s">
        <v>548</v>
      </c>
      <c r="B727" s="9">
        <f>SUM(B728:B735)</f>
        <v>358.07</v>
      </c>
      <c r="C727" s="36"/>
    </row>
    <row r="728" spans="1:3" ht="14.25">
      <c r="A728" s="7" t="s">
        <v>8</v>
      </c>
      <c r="B728" s="9">
        <v>244.07</v>
      </c>
      <c r="C728" s="36"/>
    </row>
    <row r="729" spans="1:3" ht="14.25">
      <c r="A729" s="7" t="s">
        <v>10</v>
      </c>
      <c r="B729" s="9">
        <v>64</v>
      </c>
      <c r="C729" s="36"/>
    </row>
    <row r="730" spans="1:3" ht="14.25">
      <c r="A730" s="7" t="s">
        <v>12</v>
      </c>
      <c r="B730" s="9"/>
      <c r="C730" s="36"/>
    </row>
    <row r="731" spans="1:3" ht="14.25">
      <c r="A731" s="7" t="s">
        <v>553</v>
      </c>
      <c r="B731" s="9"/>
      <c r="C731" s="36"/>
    </row>
    <row r="732" spans="1:3" ht="14.25">
      <c r="A732" s="7" t="s">
        <v>555</v>
      </c>
      <c r="B732" s="9"/>
      <c r="C732" s="36"/>
    </row>
    <row r="733" spans="1:3" ht="14.25">
      <c r="A733" s="7" t="s">
        <v>557</v>
      </c>
      <c r="B733" s="9"/>
      <c r="C733" s="36"/>
    </row>
    <row r="734" spans="1:3" ht="14.25">
      <c r="A734" s="7" t="s">
        <v>559</v>
      </c>
      <c r="B734" s="9"/>
      <c r="C734" s="36"/>
    </row>
    <row r="735" spans="1:3" ht="14.25">
      <c r="A735" s="7" t="s">
        <v>561</v>
      </c>
      <c r="B735" s="9">
        <v>50</v>
      </c>
      <c r="C735" s="36"/>
    </row>
    <row r="736" spans="1:3" ht="14.25">
      <c r="A736" s="7" t="s">
        <v>563</v>
      </c>
      <c r="B736" s="9">
        <f>SUM(B737:B739)</f>
        <v>0</v>
      </c>
      <c r="C736" s="36"/>
    </row>
    <row r="737" spans="1:3" ht="14.25">
      <c r="A737" s="7" t="s">
        <v>565</v>
      </c>
      <c r="B737" s="9"/>
      <c r="C737" s="36"/>
    </row>
    <row r="738" spans="1:3" ht="14.25">
      <c r="A738" s="7" t="s">
        <v>521</v>
      </c>
      <c r="B738" s="9"/>
      <c r="C738" s="36"/>
    </row>
    <row r="739" spans="1:3" ht="14.25">
      <c r="A739" s="7" t="s">
        <v>523</v>
      </c>
      <c r="B739" s="9"/>
      <c r="C739" s="36"/>
    </row>
    <row r="740" spans="1:3" ht="14.25">
      <c r="A740" s="7" t="s">
        <v>525</v>
      </c>
      <c r="B740" s="9">
        <f>SUM(B741:B748)</f>
        <v>11754.5</v>
      </c>
      <c r="C740" s="36"/>
    </row>
    <row r="741" spans="1:3" ht="14.25">
      <c r="A741" s="7" t="s">
        <v>527</v>
      </c>
      <c r="B741" s="9">
        <v>500</v>
      </c>
      <c r="C741" s="36"/>
    </row>
    <row r="742" spans="1:3" ht="14.25">
      <c r="A742" s="7" t="s">
        <v>528</v>
      </c>
      <c r="B742" s="9">
        <v>8519</v>
      </c>
      <c r="C742" s="36"/>
    </row>
    <row r="743" spans="1:3" ht="14.25">
      <c r="A743" s="7" t="s">
        <v>529</v>
      </c>
      <c r="B743" s="9"/>
      <c r="C743" s="36"/>
    </row>
    <row r="744" spans="1:3" ht="14.25">
      <c r="A744" s="7" t="s">
        <v>530</v>
      </c>
      <c r="B744" s="9"/>
      <c r="C744" s="36"/>
    </row>
    <row r="745" spans="1:3" ht="14.25">
      <c r="A745" s="7" t="s">
        <v>532</v>
      </c>
      <c r="B745" s="9"/>
      <c r="C745" s="36"/>
    </row>
    <row r="746" spans="1:3" ht="14.25">
      <c r="A746" s="7" t="s">
        <v>534</v>
      </c>
      <c r="B746" s="9"/>
      <c r="C746" s="36"/>
    </row>
    <row r="747" spans="1:3" ht="14.25">
      <c r="A747" s="7" t="s">
        <v>536</v>
      </c>
      <c r="B747" s="9">
        <v>1235.5</v>
      </c>
      <c r="C747" s="36"/>
    </row>
    <row r="748" spans="1:3" ht="14.25">
      <c r="A748" s="7" t="s">
        <v>538</v>
      </c>
      <c r="B748" s="9">
        <v>1500</v>
      </c>
      <c r="C748" s="36"/>
    </row>
    <row r="749" spans="1:3" ht="14.25">
      <c r="A749" s="7" t="s">
        <v>539</v>
      </c>
      <c r="B749" s="9">
        <f>SUM(B750:B754)</f>
        <v>52</v>
      </c>
      <c r="C749" s="36"/>
    </row>
    <row r="750" spans="1:3" ht="14.25">
      <c r="A750" s="7" t="s">
        <v>541</v>
      </c>
      <c r="B750" s="9">
        <v>52</v>
      </c>
      <c r="C750" s="36"/>
    </row>
    <row r="751" spans="1:3" ht="14.25">
      <c r="A751" s="7" t="s">
        <v>543</v>
      </c>
      <c r="B751" s="9"/>
      <c r="C751" s="36"/>
    </row>
    <row r="752" spans="1:3" ht="14.25">
      <c r="A752" s="7" t="s">
        <v>545</v>
      </c>
      <c r="B752" s="9"/>
      <c r="C752" s="36"/>
    </row>
    <row r="753" spans="1:3" ht="14.25">
      <c r="A753" s="7" t="s">
        <v>547</v>
      </c>
      <c r="B753" s="9"/>
      <c r="C753" s="36"/>
    </row>
    <row r="754" spans="1:3" ht="14.25">
      <c r="A754" s="7" t="s">
        <v>549</v>
      </c>
      <c r="B754" s="9"/>
      <c r="C754" s="36"/>
    </row>
    <row r="755" spans="1:3" ht="14.25">
      <c r="A755" s="7" t="s">
        <v>550</v>
      </c>
      <c r="B755" s="9">
        <f>SUM(B756:B760)</f>
        <v>0</v>
      </c>
      <c r="C755" s="36"/>
    </row>
    <row r="756" spans="1:3" ht="14.25">
      <c r="A756" s="7" t="s">
        <v>551</v>
      </c>
      <c r="B756" s="9"/>
      <c r="C756" s="36"/>
    </row>
    <row r="757" spans="1:3" ht="14.25">
      <c r="A757" s="7" t="s">
        <v>552</v>
      </c>
      <c r="B757" s="9"/>
      <c r="C757" s="36"/>
    </row>
    <row r="758" spans="1:3" ht="14.25">
      <c r="A758" s="7" t="s">
        <v>554</v>
      </c>
      <c r="B758" s="9"/>
      <c r="C758" s="36"/>
    </row>
    <row r="759" spans="1:3" ht="14.25">
      <c r="A759" s="7" t="s">
        <v>556</v>
      </c>
      <c r="B759" s="9"/>
      <c r="C759" s="36"/>
    </row>
    <row r="760" spans="1:3" ht="14.25">
      <c r="A760" s="7" t="s">
        <v>558</v>
      </c>
      <c r="B760" s="9"/>
      <c r="C760" s="36"/>
    </row>
    <row r="761" spans="1:3" ht="14.25">
      <c r="A761" s="7" t="s">
        <v>560</v>
      </c>
      <c r="B761" s="9">
        <f>SUM(B762:B766)</f>
        <v>0</v>
      </c>
      <c r="C761" s="36"/>
    </row>
    <row r="762" spans="1:3" ht="14.25">
      <c r="A762" s="7" t="s">
        <v>562</v>
      </c>
      <c r="B762" s="9"/>
      <c r="C762" s="36"/>
    </row>
    <row r="763" spans="1:3" ht="14.25">
      <c r="A763" s="7" t="s">
        <v>564</v>
      </c>
      <c r="B763" s="9"/>
      <c r="C763" s="36"/>
    </row>
    <row r="764" spans="1:3" ht="14.25">
      <c r="A764" s="7" t="s">
        <v>566</v>
      </c>
      <c r="B764" s="9"/>
      <c r="C764" s="36"/>
    </row>
    <row r="765" spans="1:3" ht="14.25">
      <c r="A765" s="7" t="s">
        <v>567</v>
      </c>
      <c r="B765" s="9"/>
      <c r="C765" s="36"/>
    </row>
    <row r="766" spans="1:3" ht="14.25">
      <c r="A766" s="7" t="s">
        <v>569</v>
      </c>
      <c r="B766" s="9"/>
      <c r="C766" s="36"/>
    </row>
    <row r="767" spans="1:3" ht="14.25">
      <c r="A767" s="7" t="s">
        <v>571</v>
      </c>
      <c r="B767" s="9">
        <f>SUM(B768:B769)</f>
        <v>0</v>
      </c>
      <c r="C767" s="36"/>
    </row>
    <row r="768" spans="1:3" ht="14.25">
      <c r="A768" s="7" t="s">
        <v>572</v>
      </c>
      <c r="B768" s="9"/>
      <c r="C768" s="36"/>
    </row>
    <row r="769" spans="1:3" ht="14.25">
      <c r="A769" s="7" t="s">
        <v>574</v>
      </c>
      <c r="B769" s="9"/>
      <c r="C769" s="36"/>
    </row>
    <row r="770" spans="1:3" ht="14.25">
      <c r="A770" s="7" t="s">
        <v>576</v>
      </c>
      <c r="B770" s="9">
        <f>SUM(B771:B772)</f>
        <v>0</v>
      </c>
      <c r="C770" s="36"/>
    </row>
    <row r="771" spans="1:3" ht="14.25">
      <c r="A771" s="7" t="s">
        <v>577</v>
      </c>
      <c r="B771" s="9"/>
      <c r="C771" s="36"/>
    </row>
    <row r="772" spans="1:3" ht="14.25">
      <c r="A772" s="7" t="s">
        <v>579</v>
      </c>
      <c r="B772" s="9"/>
      <c r="C772" s="36"/>
    </row>
    <row r="773" spans="1:3" ht="14.25">
      <c r="A773" s="7" t="s">
        <v>581</v>
      </c>
      <c r="B773" s="9"/>
      <c r="C773" s="36"/>
    </row>
    <row r="774" spans="1:3" ht="14.25">
      <c r="A774" s="7" t="s">
        <v>583</v>
      </c>
      <c r="B774" s="9">
        <v>20</v>
      </c>
      <c r="C774" s="36"/>
    </row>
    <row r="775" spans="1:3" ht="14.25">
      <c r="A775" s="7" t="s">
        <v>585</v>
      </c>
      <c r="B775" s="9">
        <f>SUM(B776:B780)</f>
        <v>727.62</v>
      </c>
      <c r="C775" s="36"/>
    </row>
    <row r="776" spans="1:3" ht="14.25">
      <c r="A776" s="7" t="s">
        <v>587</v>
      </c>
      <c r="B776" s="9">
        <v>727.62</v>
      </c>
      <c r="C776" s="36"/>
    </row>
    <row r="777" spans="1:3" ht="14.25">
      <c r="A777" s="7" t="s">
        <v>589</v>
      </c>
      <c r="B777" s="9"/>
      <c r="C777" s="36"/>
    </row>
    <row r="778" spans="1:3" ht="14.25">
      <c r="A778" s="7" t="s">
        <v>591</v>
      </c>
      <c r="B778" s="9"/>
      <c r="C778" s="36"/>
    </row>
    <row r="779" spans="1:3" ht="14.25">
      <c r="A779" s="7" t="s">
        <v>593</v>
      </c>
      <c r="B779" s="9"/>
      <c r="C779" s="36"/>
    </row>
    <row r="780" spans="1:3" ht="14.25">
      <c r="A780" s="7" t="s">
        <v>595</v>
      </c>
      <c r="B780" s="9"/>
      <c r="C780" s="36"/>
    </row>
    <row r="781" spans="1:3" ht="14.25">
      <c r="A781" s="7" t="s">
        <v>597</v>
      </c>
      <c r="B781" s="9"/>
      <c r="C781" s="36"/>
    </row>
    <row r="782" spans="1:3" ht="14.25">
      <c r="A782" s="7" t="s">
        <v>1201</v>
      </c>
      <c r="B782" s="9"/>
      <c r="C782" s="36"/>
    </row>
    <row r="783" spans="1:3" ht="14.25">
      <c r="A783" s="7" t="s">
        <v>601</v>
      </c>
      <c r="B783" s="9">
        <f>SUM(B784:B797)</f>
        <v>9</v>
      </c>
      <c r="C783" s="36"/>
    </row>
    <row r="784" spans="1:3" ht="14.25">
      <c r="A784" s="7" t="s">
        <v>8</v>
      </c>
      <c r="B784" s="9"/>
      <c r="C784" s="36"/>
    </row>
    <row r="785" spans="1:3" ht="14.25">
      <c r="A785" s="7" t="s">
        <v>10</v>
      </c>
      <c r="B785" s="9"/>
      <c r="C785" s="36"/>
    </row>
    <row r="786" spans="1:3" ht="14.25">
      <c r="A786" s="7" t="s">
        <v>12</v>
      </c>
      <c r="B786" s="9"/>
      <c r="C786" s="36"/>
    </row>
    <row r="787" spans="1:3" ht="14.25">
      <c r="A787" s="7" t="s">
        <v>606</v>
      </c>
      <c r="B787" s="9"/>
      <c r="C787" s="36"/>
    </row>
    <row r="788" spans="1:3" ht="14.25">
      <c r="A788" s="7" t="s">
        <v>608</v>
      </c>
      <c r="B788" s="9"/>
      <c r="C788" s="36"/>
    </row>
    <row r="789" spans="1:3" ht="14.25">
      <c r="A789" s="7" t="s">
        <v>610</v>
      </c>
      <c r="B789" s="9"/>
      <c r="C789" s="36"/>
    </row>
    <row r="790" spans="1:3" ht="14.25">
      <c r="A790" s="7" t="s">
        <v>612</v>
      </c>
      <c r="B790" s="9"/>
      <c r="C790" s="36"/>
    </row>
    <row r="791" spans="1:3" ht="14.25">
      <c r="A791" s="7" t="s">
        <v>614</v>
      </c>
      <c r="B791" s="9"/>
      <c r="C791" s="36"/>
    </row>
    <row r="792" spans="1:3" ht="14.25">
      <c r="A792" s="7" t="s">
        <v>568</v>
      </c>
      <c r="B792" s="9"/>
      <c r="C792" s="36"/>
    </row>
    <row r="793" spans="1:3" ht="14.25">
      <c r="A793" s="7" t="s">
        <v>570</v>
      </c>
      <c r="B793" s="9"/>
      <c r="C793" s="36"/>
    </row>
    <row r="794" spans="1:3" ht="14.25">
      <c r="A794" s="7" t="s">
        <v>48</v>
      </c>
      <c r="B794" s="9"/>
      <c r="C794" s="36"/>
    </row>
    <row r="795" spans="1:3" ht="14.25">
      <c r="A795" s="7" t="s">
        <v>1193</v>
      </c>
      <c r="B795" s="9">
        <v>9</v>
      </c>
      <c r="C795" s="36"/>
    </row>
    <row r="796" spans="1:3" ht="14.25">
      <c r="A796" s="7" t="s">
        <v>15</v>
      </c>
      <c r="B796" s="9"/>
      <c r="C796" s="36"/>
    </row>
    <row r="797" spans="1:3" ht="14.25">
      <c r="A797" s="7" t="s">
        <v>578</v>
      </c>
      <c r="B797" s="9"/>
      <c r="C797" s="36"/>
    </row>
    <row r="798" spans="1:3" ht="14.25">
      <c r="A798" s="7" t="s">
        <v>592</v>
      </c>
      <c r="B798" s="9"/>
      <c r="C798" s="36"/>
    </row>
    <row r="799" spans="1:3" ht="14.25">
      <c r="A799" s="7" t="s">
        <v>1200</v>
      </c>
      <c r="B799" s="9">
        <f>B800+B812+B813+B816+B817+B818</f>
        <v>41020.560000000005</v>
      </c>
      <c r="C799" s="36">
        <v>15.6</v>
      </c>
    </row>
    <row r="800" spans="1:3" ht="14.25">
      <c r="A800" s="7" t="s">
        <v>596</v>
      </c>
      <c r="B800" s="9">
        <f>SUM(B801:B811)</f>
        <v>6010.880000000001</v>
      </c>
      <c r="C800" s="36"/>
    </row>
    <row r="801" spans="1:3" ht="14.25">
      <c r="A801" s="7" t="s">
        <v>598</v>
      </c>
      <c r="B801" s="9">
        <v>611.66</v>
      </c>
      <c r="C801" s="36"/>
    </row>
    <row r="802" spans="1:3" ht="14.25">
      <c r="A802" s="7" t="s">
        <v>600</v>
      </c>
      <c r="B802" s="9">
        <v>374</v>
      </c>
      <c r="C802" s="36"/>
    </row>
    <row r="803" spans="1:3" ht="14.25">
      <c r="A803" s="7" t="s">
        <v>602</v>
      </c>
      <c r="B803" s="9"/>
      <c r="C803" s="36"/>
    </row>
    <row r="804" spans="1:3" ht="14.25">
      <c r="A804" s="7" t="s">
        <v>603</v>
      </c>
      <c r="B804" s="9">
        <v>3825.61</v>
      </c>
      <c r="C804" s="36"/>
    </row>
    <row r="805" spans="1:3" ht="14.25">
      <c r="A805" s="7" t="s">
        <v>604</v>
      </c>
      <c r="B805" s="9">
        <v>131.09</v>
      </c>
      <c r="C805" s="36"/>
    </row>
    <row r="806" spans="1:3" ht="14.25">
      <c r="A806" s="7" t="s">
        <v>605</v>
      </c>
      <c r="B806" s="9">
        <v>473.08</v>
      </c>
      <c r="C806" s="36"/>
    </row>
    <row r="807" spans="1:3" ht="14.25">
      <c r="A807" s="7" t="s">
        <v>607</v>
      </c>
      <c r="B807" s="9">
        <v>161.31</v>
      </c>
      <c r="C807" s="36"/>
    </row>
    <row r="808" spans="1:3" ht="14.25">
      <c r="A808" s="7" t="s">
        <v>609</v>
      </c>
      <c r="B808" s="9"/>
      <c r="C808" s="36"/>
    </row>
    <row r="809" spans="1:3" ht="14.25">
      <c r="A809" s="7" t="s">
        <v>611</v>
      </c>
      <c r="B809" s="9">
        <v>212.3</v>
      </c>
      <c r="C809" s="36"/>
    </row>
    <row r="810" spans="1:3" ht="14.25">
      <c r="A810" s="7" t="s">
        <v>613</v>
      </c>
      <c r="B810" s="9"/>
      <c r="C810" s="36"/>
    </row>
    <row r="811" spans="1:3" ht="14.25">
      <c r="A811" s="7" t="s">
        <v>615</v>
      </c>
      <c r="B811" s="9">
        <v>221.83</v>
      </c>
      <c r="C811" s="36"/>
    </row>
    <row r="812" spans="1:3" ht="14.25">
      <c r="A812" s="7" t="s">
        <v>616</v>
      </c>
      <c r="B812" s="9">
        <v>488.22</v>
      </c>
      <c r="C812" s="36"/>
    </row>
    <row r="813" spans="1:3" ht="14.25">
      <c r="A813" s="7" t="s">
        <v>618</v>
      </c>
      <c r="B813" s="9">
        <f>SUM(B814:B815)</f>
        <v>25614.9</v>
      </c>
      <c r="C813" s="36"/>
    </row>
    <row r="814" spans="1:3" ht="14.25">
      <c r="A814" s="7" t="s">
        <v>620</v>
      </c>
      <c r="B814" s="9"/>
      <c r="C814" s="36"/>
    </row>
    <row r="815" spans="1:3" ht="14.25">
      <c r="A815" s="7" t="s">
        <v>622</v>
      </c>
      <c r="B815" s="9">
        <v>25614.9</v>
      </c>
      <c r="C815" s="36"/>
    </row>
    <row r="816" spans="1:3" ht="14.25">
      <c r="A816" s="7" t="s">
        <v>624</v>
      </c>
      <c r="B816" s="9">
        <v>7676.56</v>
      </c>
      <c r="C816" s="36"/>
    </row>
    <row r="817" spans="1:3" ht="14.25">
      <c r="A817" s="7" t="s">
        <v>626</v>
      </c>
      <c r="B817" s="9">
        <v>80</v>
      </c>
      <c r="C817" s="36"/>
    </row>
    <row r="818" spans="1:3" ht="14.25">
      <c r="A818" s="7" t="s">
        <v>1203</v>
      </c>
      <c r="B818" s="9">
        <v>1150</v>
      </c>
      <c r="C818" s="36"/>
    </row>
    <row r="819" spans="1:3" ht="14.25">
      <c r="A819" s="7" t="s">
        <v>1204</v>
      </c>
      <c r="B819" s="9">
        <f>B820+B847+B875+B903+B914+B925+B931+B938+B945+B949</f>
        <v>22196.98</v>
      </c>
      <c r="C819" s="36">
        <v>15.1</v>
      </c>
    </row>
    <row r="820" spans="1:3" ht="14.25">
      <c r="A820" s="7" t="s">
        <v>632</v>
      </c>
      <c r="B820" s="9">
        <f>SUM(B821:B846)</f>
        <v>6935.55</v>
      </c>
      <c r="C820" s="36"/>
    </row>
    <row r="821" spans="1:3" ht="14.25">
      <c r="A821" s="7" t="s">
        <v>598</v>
      </c>
      <c r="B821" s="9">
        <v>1181.6</v>
      </c>
      <c r="C821" s="36"/>
    </row>
    <row r="822" spans="1:3" ht="14.25">
      <c r="A822" s="7" t="s">
        <v>600</v>
      </c>
      <c r="B822" s="9">
        <v>464.1</v>
      </c>
      <c r="C822" s="36"/>
    </row>
    <row r="823" spans="1:3" ht="14.25">
      <c r="A823" s="7" t="s">
        <v>602</v>
      </c>
      <c r="B823" s="9"/>
      <c r="C823" s="36"/>
    </row>
    <row r="824" spans="1:3" ht="14.25">
      <c r="A824" s="7" t="s">
        <v>636</v>
      </c>
      <c r="B824" s="9">
        <v>1062.14</v>
      </c>
      <c r="C824" s="36"/>
    </row>
    <row r="825" spans="1:3" ht="14.25">
      <c r="A825" s="7" t="s">
        <v>637</v>
      </c>
      <c r="B825" s="9"/>
      <c r="C825" s="36"/>
    </row>
    <row r="826" spans="1:3" ht="14.25">
      <c r="A826" s="7" t="s">
        <v>1205</v>
      </c>
      <c r="B826" s="9">
        <v>321.51</v>
      </c>
      <c r="C826" s="36"/>
    </row>
    <row r="827" spans="1:3" ht="14.25">
      <c r="A827" s="7" t="s">
        <v>640</v>
      </c>
      <c r="B827" s="9">
        <v>388.7</v>
      </c>
      <c r="C827" s="36"/>
    </row>
    <row r="828" spans="1:3" ht="14.25">
      <c r="A828" s="7" t="s">
        <v>642</v>
      </c>
      <c r="B828" s="9">
        <v>199.5</v>
      </c>
      <c r="C828" s="36"/>
    </row>
    <row r="829" spans="1:3" ht="14.25">
      <c r="A829" s="7" t="s">
        <v>644</v>
      </c>
      <c r="B829" s="9">
        <v>19.5</v>
      </c>
      <c r="C829" s="36"/>
    </row>
    <row r="830" spans="1:3" ht="14.25">
      <c r="A830" s="7" t="s">
        <v>646</v>
      </c>
      <c r="B830" s="9">
        <v>13</v>
      </c>
      <c r="C830" s="36"/>
    </row>
    <row r="831" spans="1:3" ht="14.25">
      <c r="A831" s="7" t="s">
        <v>648</v>
      </c>
      <c r="B831" s="9">
        <v>513</v>
      </c>
      <c r="C831" s="36"/>
    </row>
    <row r="832" spans="1:3" ht="14.25">
      <c r="A832" s="7" t="s">
        <v>650</v>
      </c>
      <c r="B832" s="9"/>
      <c r="C832" s="36"/>
    </row>
    <row r="833" spans="1:3" ht="14.25">
      <c r="A833" s="7" t="s">
        <v>1206</v>
      </c>
      <c r="B833" s="9"/>
      <c r="C833" s="36"/>
    </row>
    <row r="834" spans="1:3" ht="14.25">
      <c r="A834" s="7" t="s">
        <v>654</v>
      </c>
      <c r="B834" s="9"/>
      <c r="C834" s="36"/>
    </row>
    <row r="835" spans="1:3" ht="14.25">
      <c r="A835" s="7" t="s">
        <v>656</v>
      </c>
      <c r="B835" s="9">
        <v>260</v>
      </c>
      <c r="C835" s="36"/>
    </row>
    <row r="836" spans="1:3" ht="14.25">
      <c r="A836" s="7" t="s">
        <v>1396</v>
      </c>
      <c r="B836" s="9">
        <v>17</v>
      </c>
      <c r="C836" s="36"/>
    </row>
    <row r="837" spans="1:3" ht="14.25">
      <c r="A837" s="7" t="s">
        <v>662</v>
      </c>
      <c r="B837" s="9">
        <v>1030</v>
      </c>
      <c r="C837" s="36"/>
    </row>
    <row r="838" spans="1:3" ht="14.25">
      <c r="A838" s="7" t="s">
        <v>617</v>
      </c>
      <c r="B838" s="9">
        <v>622</v>
      </c>
      <c r="C838" s="36"/>
    </row>
    <row r="839" spans="1:3" ht="14.25">
      <c r="A839" s="7" t="s">
        <v>619</v>
      </c>
      <c r="B839" s="9">
        <v>200</v>
      </c>
      <c r="C839" s="36"/>
    </row>
    <row r="840" spans="1:3" ht="14.25">
      <c r="A840" s="7" t="s">
        <v>621</v>
      </c>
      <c r="B840" s="9"/>
      <c r="C840" s="36"/>
    </row>
    <row r="841" spans="1:3" ht="14.25">
      <c r="A841" s="7" t="s">
        <v>1202</v>
      </c>
      <c r="B841" s="9">
        <v>18</v>
      </c>
      <c r="C841" s="36"/>
    </row>
    <row r="842" spans="1:3" ht="14.25">
      <c r="A842" s="7" t="s">
        <v>625</v>
      </c>
      <c r="B842" s="9"/>
      <c r="C842" s="36"/>
    </row>
    <row r="843" spans="1:3" ht="14.25">
      <c r="A843" s="7" t="s">
        <v>1397</v>
      </c>
      <c r="B843" s="9"/>
      <c r="C843" s="36"/>
    </row>
    <row r="844" spans="1:3" ht="14.25">
      <c r="A844" s="7" t="s">
        <v>631</v>
      </c>
      <c r="B844" s="9"/>
      <c r="C844" s="36"/>
    </row>
    <row r="845" spans="1:3" ht="14.25">
      <c r="A845" s="7" t="s">
        <v>633</v>
      </c>
      <c r="B845" s="9"/>
      <c r="C845" s="36"/>
    </row>
    <row r="846" spans="1:3" ht="14.25">
      <c r="A846" s="7" t="s">
        <v>634</v>
      </c>
      <c r="B846" s="9">
        <v>625.5</v>
      </c>
      <c r="C846" s="36"/>
    </row>
    <row r="847" spans="1:3" ht="14.25">
      <c r="A847" s="7" t="s">
        <v>635</v>
      </c>
      <c r="B847" s="9">
        <f>SUM(B848:B874)</f>
        <v>1734.13</v>
      </c>
      <c r="C847" s="36"/>
    </row>
    <row r="848" spans="1:3" ht="14.25">
      <c r="A848" s="7" t="s">
        <v>598</v>
      </c>
      <c r="B848" s="9">
        <v>147.94</v>
      </c>
      <c r="C848" s="36"/>
    </row>
    <row r="849" spans="1:3" ht="14.25">
      <c r="A849" s="7" t="s">
        <v>600</v>
      </c>
      <c r="B849" s="9">
        <v>31</v>
      </c>
      <c r="C849" s="36"/>
    </row>
    <row r="850" spans="1:3" ht="14.25">
      <c r="A850" s="7" t="s">
        <v>602</v>
      </c>
      <c r="B850" s="9"/>
      <c r="C850" s="36"/>
    </row>
    <row r="851" spans="1:3" ht="14.25">
      <c r="A851" s="7" t="s">
        <v>639</v>
      </c>
      <c r="B851" s="9"/>
      <c r="C851" s="36"/>
    </row>
    <row r="852" spans="1:3" ht="14.25">
      <c r="A852" s="7" t="s">
        <v>641</v>
      </c>
      <c r="B852" s="9">
        <v>100.68</v>
      </c>
      <c r="C852" s="36"/>
    </row>
    <row r="853" spans="1:3" ht="14.25">
      <c r="A853" s="7" t="s">
        <v>643</v>
      </c>
      <c r="B853" s="9">
        <v>99.1</v>
      </c>
      <c r="C853" s="36"/>
    </row>
    <row r="854" spans="1:3" ht="14.25">
      <c r="A854" s="7" t="s">
        <v>645</v>
      </c>
      <c r="B854" s="9"/>
      <c r="C854" s="36"/>
    </row>
    <row r="855" spans="1:3" ht="14.25">
      <c r="A855" s="7" t="s">
        <v>647</v>
      </c>
      <c r="B855" s="9"/>
      <c r="C855" s="36"/>
    </row>
    <row r="856" spans="1:3" ht="14.25">
      <c r="A856" s="7" t="s">
        <v>649</v>
      </c>
      <c r="B856" s="9"/>
      <c r="C856" s="36"/>
    </row>
    <row r="857" spans="1:3" ht="14.25">
      <c r="A857" s="7" t="s">
        <v>651</v>
      </c>
      <c r="B857" s="9"/>
      <c r="C857" s="36"/>
    </row>
    <row r="858" spans="1:3" ht="14.25">
      <c r="A858" s="7" t="s">
        <v>653</v>
      </c>
      <c r="B858" s="9">
        <v>3</v>
      </c>
      <c r="C858" s="36"/>
    </row>
    <row r="859" spans="1:3" ht="14.25">
      <c r="A859" s="7" t="s">
        <v>655</v>
      </c>
      <c r="B859" s="9">
        <v>33.93</v>
      </c>
      <c r="C859" s="36"/>
    </row>
    <row r="860" spans="1:3" ht="14.25">
      <c r="A860" s="7" t="s">
        <v>657</v>
      </c>
      <c r="B860" s="9">
        <v>215.29</v>
      </c>
      <c r="C860" s="36"/>
    </row>
    <row r="861" spans="1:3" ht="14.25">
      <c r="A861" s="7" t="s">
        <v>659</v>
      </c>
      <c r="B861" s="9">
        <v>30</v>
      </c>
      <c r="C861" s="36"/>
    </row>
    <row r="862" spans="1:3" ht="14.25">
      <c r="A862" s="7" t="s">
        <v>661</v>
      </c>
      <c r="B862" s="9"/>
      <c r="C862" s="36"/>
    </row>
    <row r="863" spans="1:3" ht="14.25">
      <c r="A863" s="7" t="s">
        <v>663</v>
      </c>
      <c r="B863" s="9"/>
      <c r="C863" s="36"/>
    </row>
    <row r="864" spans="1:3" ht="14.25">
      <c r="A864" s="7" t="s">
        <v>664</v>
      </c>
      <c r="B864" s="9">
        <v>45.68</v>
      </c>
      <c r="C864" s="36"/>
    </row>
    <row r="865" spans="1:3" ht="14.25">
      <c r="A865" s="7" t="s">
        <v>666</v>
      </c>
      <c r="B865" s="9"/>
      <c r="C865" s="36"/>
    </row>
    <row r="866" spans="1:3" ht="14.25">
      <c r="A866" s="7" t="s">
        <v>668</v>
      </c>
      <c r="B866" s="9"/>
      <c r="C866" s="36"/>
    </row>
    <row r="867" spans="1:3" ht="14.25">
      <c r="A867" s="7" t="s">
        <v>670</v>
      </c>
      <c r="B867" s="9"/>
      <c r="C867" s="36"/>
    </row>
    <row r="868" spans="1:3" ht="14.25">
      <c r="A868" s="7" t="s">
        <v>672</v>
      </c>
      <c r="B868" s="9"/>
      <c r="C868" s="36"/>
    </row>
    <row r="869" spans="1:3" ht="14.25">
      <c r="A869" s="7" t="s">
        <v>674</v>
      </c>
      <c r="B869" s="9"/>
      <c r="C869" s="36"/>
    </row>
    <row r="870" spans="1:3" ht="14.25">
      <c r="A870" s="7" t="s">
        <v>676</v>
      </c>
      <c r="B870" s="9"/>
      <c r="C870" s="36"/>
    </row>
    <row r="871" spans="1:3" ht="14.25">
      <c r="A871" s="7" t="s">
        <v>678</v>
      </c>
      <c r="B871" s="9"/>
      <c r="C871" s="36"/>
    </row>
    <row r="872" spans="1:3" ht="14.25">
      <c r="A872" s="7" t="s">
        <v>1398</v>
      </c>
      <c r="B872" s="9"/>
      <c r="C872" s="36"/>
    </row>
    <row r="873" spans="1:3" ht="14.25">
      <c r="A873" s="7" t="s">
        <v>1208</v>
      </c>
      <c r="B873" s="9">
        <v>67.51</v>
      </c>
      <c r="C873" s="36"/>
    </row>
    <row r="874" spans="1:3" ht="14.25">
      <c r="A874" s="7" t="s">
        <v>685</v>
      </c>
      <c r="B874" s="9">
        <v>960</v>
      </c>
      <c r="C874" s="36"/>
    </row>
    <row r="875" spans="1:3" ht="14.25">
      <c r="A875" s="7" t="s">
        <v>687</v>
      </c>
      <c r="B875" s="9">
        <f>SUM(B876:B902)</f>
        <v>7337.25</v>
      </c>
      <c r="C875" s="36"/>
    </row>
    <row r="876" spans="1:3" ht="14.25">
      <c r="A876" s="7" t="s">
        <v>598</v>
      </c>
      <c r="B876" s="9">
        <v>389.89</v>
      </c>
      <c r="C876" s="36"/>
    </row>
    <row r="877" spans="1:3" ht="14.25">
      <c r="A877" s="7" t="s">
        <v>600</v>
      </c>
      <c r="B877" s="9">
        <v>-1.11</v>
      </c>
      <c r="C877" s="36"/>
    </row>
    <row r="878" spans="1:3" ht="14.25">
      <c r="A878" s="7" t="s">
        <v>602</v>
      </c>
      <c r="B878" s="9"/>
      <c r="C878" s="36"/>
    </row>
    <row r="879" spans="1:3" ht="14.25">
      <c r="A879" s="7" t="s">
        <v>689</v>
      </c>
      <c r="B879" s="9">
        <v>46.72</v>
      </c>
      <c r="C879" s="36"/>
    </row>
    <row r="880" spans="1:3" ht="14.25">
      <c r="A880" s="7" t="s">
        <v>691</v>
      </c>
      <c r="B880" s="9"/>
      <c r="C880" s="36"/>
    </row>
    <row r="881" spans="1:3" ht="14.25">
      <c r="A881" s="7" t="s">
        <v>693</v>
      </c>
      <c r="B881" s="9">
        <v>66</v>
      </c>
      <c r="C881" s="36"/>
    </row>
    <row r="882" spans="1:3" ht="14.25">
      <c r="A882" s="7" t="s">
        <v>695</v>
      </c>
      <c r="B882" s="9"/>
      <c r="C882" s="36"/>
    </row>
    <row r="883" spans="1:3" ht="14.25">
      <c r="A883" s="7" t="s">
        <v>697</v>
      </c>
      <c r="B883" s="9"/>
      <c r="C883" s="36"/>
    </row>
    <row r="884" spans="1:3" ht="14.25">
      <c r="A884" s="7" t="s">
        <v>699</v>
      </c>
      <c r="B884" s="9">
        <v>261.39</v>
      </c>
      <c r="C884" s="36"/>
    </row>
    <row r="885" spans="1:3" ht="14.25">
      <c r="A885" s="7" t="s">
        <v>701</v>
      </c>
      <c r="B885" s="9">
        <v>17.99</v>
      </c>
      <c r="C885" s="36"/>
    </row>
    <row r="886" spans="1:3" ht="14.25">
      <c r="A886" s="7" t="s">
        <v>703</v>
      </c>
      <c r="B886" s="9">
        <v>1608.48</v>
      </c>
      <c r="C886" s="36"/>
    </row>
    <row r="887" spans="1:3" ht="14.25">
      <c r="A887" s="7" t="s">
        <v>705</v>
      </c>
      <c r="B887" s="9"/>
      <c r="C887" s="36"/>
    </row>
    <row r="888" spans="1:3" ht="14.25">
      <c r="A888" s="7" t="s">
        <v>706</v>
      </c>
      <c r="B888" s="9"/>
      <c r="C888" s="36"/>
    </row>
    <row r="889" spans="1:3" ht="14.25">
      <c r="A889" s="7" t="s">
        <v>707</v>
      </c>
      <c r="B889" s="9">
        <v>15</v>
      </c>
      <c r="C889" s="36"/>
    </row>
    <row r="890" spans="1:3" ht="14.25">
      <c r="A890" s="7" t="s">
        <v>665</v>
      </c>
      <c r="B890" s="9">
        <v>88.18</v>
      </c>
      <c r="C890" s="36"/>
    </row>
    <row r="891" spans="1:3" ht="14.25">
      <c r="A891" s="7" t="s">
        <v>667</v>
      </c>
      <c r="B891" s="9">
        <v>1098.51</v>
      </c>
      <c r="C891" s="36"/>
    </row>
    <row r="892" spans="1:3" ht="14.25">
      <c r="A892" s="7" t="s">
        <v>1207</v>
      </c>
      <c r="B892" s="9"/>
      <c r="C892" s="36"/>
    </row>
    <row r="893" spans="1:3" ht="14.25">
      <c r="A893" s="7" t="s">
        <v>671</v>
      </c>
      <c r="B893" s="9"/>
      <c r="C893" s="36"/>
    </row>
    <row r="894" spans="1:3" ht="14.25">
      <c r="A894" s="7" t="s">
        <v>1399</v>
      </c>
      <c r="B894" s="9"/>
      <c r="C894" s="36"/>
    </row>
    <row r="895" spans="1:3" ht="14.25">
      <c r="A895" s="7" t="s">
        <v>673</v>
      </c>
      <c r="B895" s="9"/>
      <c r="C895" s="36"/>
    </row>
    <row r="896" spans="1:3" ht="14.25">
      <c r="A896" s="7" t="s">
        <v>675</v>
      </c>
      <c r="B896" s="9"/>
      <c r="C896" s="36"/>
    </row>
    <row r="897" spans="1:3" ht="14.25">
      <c r="A897" s="7" t="s">
        <v>677</v>
      </c>
      <c r="B897" s="9">
        <v>3626</v>
      </c>
      <c r="C897" s="36"/>
    </row>
    <row r="898" spans="1:3" ht="14.25">
      <c r="A898" s="7" t="s">
        <v>679</v>
      </c>
      <c r="B898" s="9">
        <v>80</v>
      </c>
      <c r="C898" s="36"/>
    </row>
    <row r="899" spans="1:3" ht="14.25">
      <c r="A899" s="7" t="s">
        <v>670</v>
      </c>
      <c r="B899" s="9"/>
      <c r="C899" s="36"/>
    </row>
    <row r="900" spans="1:3" ht="14.25">
      <c r="A900" s="7" t="s">
        <v>682</v>
      </c>
      <c r="B900" s="9"/>
      <c r="C900" s="36"/>
    </row>
    <row r="901" spans="1:3" ht="14.25">
      <c r="A901" s="7" t="s">
        <v>684</v>
      </c>
      <c r="B901" s="9"/>
      <c r="C901" s="36"/>
    </row>
    <row r="902" spans="1:3" ht="14.25">
      <c r="A902" s="7" t="s">
        <v>686</v>
      </c>
      <c r="B902" s="9">
        <v>40.2</v>
      </c>
      <c r="C902" s="36"/>
    </row>
    <row r="903" spans="1:3" ht="14.25">
      <c r="A903" s="7" t="s">
        <v>688</v>
      </c>
      <c r="B903" s="9">
        <f>SUM(B904:B913)</f>
        <v>26</v>
      </c>
      <c r="C903" s="36"/>
    </row>
    <row r="904" spans="1:3" ht="14.25">
      <c r="A904" s="7" t="s">
        <v>598</v>
      </c>
      <c r="B904" s="9"/>
      <c r="C904" s="36"/>
    </row>
    <row r="905" spans="1:3" ht="14.25">
      <c r="A905" s="7" t="s">
        <v>600</v>
      </c>
      <c r="B905" s="9">
        <v>26</v>
      </c>
      <c r="C905" s="36"/>
    </row>
    <row r="906" spans="1:3" ht="14.25">
      <c r="A906" s="7" t="s">
        <v>602</v>
      </c>
      <c r="B906" s="9"/>
      <c r="C906" s="36"/>
    </row>
    <row r="907" spans="1:3" ht="14.25">
      <c r="A907" s="7" t="s">
        <v>690</v>
      </c>
      <c r="B907" s="9"/>
      <c r="C907" s="36"/>
    </row>
    <row r="908" spans="1:3" ht="14.25">
      <c r="A908" s="7" t="s">
        <v>692</v>
      </c>
      <c r="B908" s="9"/>
      <c r="C908" s="36"/>
    </row>
    <row r="909" spans="1:3" ht="14.25">
      <c r="A909" s="7" t="s">
        <v>694</v>
      </c>
      <c r="B909" s="9"/>
      <c r="C909" s="36"/>
    </row>
    <row r="910" spans="1:3" ht="14.25">
      <c r="A910" s="7" t="s">
        <v>696</v>
      </c>
      <c r="B910" s="9"/>
      <c r="C910" s="36"/>
    </row>
    <row r="911" spans="1:3" ht="14.25">
      <c r="A911" s="7" t="s">
        <v>1209</v>
      </c>
      <c r="B911" s="9"/>
      <c r="C911" s="36"/>
    </row>
    <row r="912" spans="1:3" ht="14.25">
      <c r="A912" s="7" t="s">
        <v>700</v>
      </c>
      <c r="B912" s="9"/>
      <c r="C912" s="36"/>
    </row>
    <row r="913" spans="1:3" ht="14.25">
      <c r="A913" s="7" t="s">
        <v>702</v>
      </c>
      <c r="B913" s="9"/>
      <c r="C913" s="36"/>
    </row>
    <row r="914" spans="1:3" ht="14.25">
      <c r="A914" s="7" t="s">
        <v>704</v>
      </c>
      <c r="B914" s="9">
        <f>SUM(B915:B924)</f>
        <v>58</v>
      </c>
      <c r="C914" s="36"/>
    </row>
    <row r="915" spans="1:3" ht="14.25">
      <c r="A915" s="7" t="s">
        <v>598</v>
      </c>
      <c r="B915" s="9"/>
      <c r="C915" s="36"/>
    </row>
    <row r="916" spans="1:3" ht="14.25">
      <c r="A916" s="7" t="s">
        <v>600</v>
      </c>
      <c r="B916" s="9">
        <v>20</v>
      </c>
      <c r="C916" s="36"/>
    </row>
    <row r="917" spans="1:3" ht="14.25">
      <c r="A917" s="7" t="s">
        <v>602</v>
      </c>
      <c r="B917" s="9"/>
      <c r="C917" s="36"/>
    </row>
    <row r="918" spans="1:3" ht="14.25">
      <c r="A918" s="7" t="s">
        <v>708</v>
      </c>
      <c r="B918" s="9"/>
      <c r="C918" s="36"/>
    </row>
    <row r="919" spans="1:3" ht="14.25">
      <c r="A919" s="7" t="s">
        <v>710</v>
      </c>
      <c r="B919" s="9"/>
      <c r="C919" s="36"/>
    </row>
    <row r="920" spans="1:3" ht="14.25">
      <c r="A920" s="7" t="s">
        <v>712</v>
      </c>
      <c r="B920" s="9"/>
      <c r="C920" s="36"/>
    </row>
    <row r="921" spans="1:3" ht="14.25">
      <c r="A921" s="7" t="s">
        <v>714</v>
      </c>
      <c r="B921" s="9"/>
      <c r="C921" s="36"/>
    </row>
    <row r="922" spans="1:3" ht="14.25">
      <c r="A922" s="7" t="s">
        <v>716</v>
      </c>
      <c r="B922" s="9"/>
      <c r="C922" s="36"/>
    </row>
    <row r="923" spans="1:3" ht="14.25">
      <c r="A923" s="7" t="s">
        <v>718</v>
      </c>
      <c r="B923" s="9"/>
      <c r="C923" s="36"/>
    </row>
    <row r="924" spans="1:3" ht="14.25">
      <c r="A924" s="7" t="s">
        <v>720</v>
      </c>
      <c r="B924" s="9">
        <v>38</v>
      </c>
      <c r="C924" s="36"/>
    </row>
    <row r="925" spans="1:3" ht="14.25">
      <c r="A925" s="7" t="s">
        <v>721</v>
      </c>
      <c r="B925" s="9">
        <f>SUM(B926:B930)</f>
        <v>732.05</v>
      </c>
      <c r="C925" s="36"/>
    </row>
    <row r="926" spans="1:3" ht="14.25">
      <c r="A926" s="7" t="s">
        <v>722</v>
      </c>
      <c r="B926" s="9">
        <v>112.05</v>
      </c>
      <c r="C926" s="36"/>
    </row>
    <row r="927" spans="1:3" ht="14.25">
      <c r="A927" s="7" t="s">
        <v>723</v>
      </c>
      <c r="B927" s="9"/>
      <c r="C927" s="36"/>
    </row>
    <row r="928" spans="1:3" ht="14.25">
      <c r="A928" s="7" t="s">
        <v>725</v>
      </c>
      <c r="B928" s="9"/>
      <c r="C928" s="36"/>
    </row>
    <row r="929" spans="1:3" ht="14.25">
      <c r="A929" s="7" t="s">
        <v>727</v>
      </c>
      <c r="B929" s="9"/>
      <c r="C929" s="36"/>
    </row>
    <row r="930" spans="1:3" ht="14.25">
      <c r="A930" s="7" t="s">
        <v>729</v>
      </c>
      <c r="B930" s="9">
        <v>620</v>
      </c>
      <c r="C930" s="36"/>
    </row>
    <row r="931" spans="1:3" ht="14.25">
      <c r="A931" s="7" t="s">
        <v>731</v>
      </c>
      <c r="B931" s="9">
        <f>SUM(B932:B937)</f>
        <v>2438</v>
      </c>
      <c r="C931" s="36"/>
    </row>
    <row r="932" spans="1:3" ht="14.25">
      <c r="A932" s="7" t="s">
        <v>733</v>
      </c>
      <c r="B932" s="9">
        <v>20</v>
      </c>
      <c r="C932" s="36"/>
    </row>
    <row r="933" spans="1:3" ht="14.25">
      <c r="A933" s="7" t="s">
        <v>1212</v>
      </c>
      <c r="B933" s="9"/>
      <c r="C933" s="36"/>
    </row>
    <row r="934" spans="1:3" ht="14.25">
      <c r="A934" s="7" t="s">
        <v>737</v>
      </c>
      <c r="B934" s="9">
        <v>2418</v>
      </c>
      <c r="C934" s="36"/>
    </row>
    <row r="935" spans="1:3" ht="14.25">
      <c r="A935" s="7" t="s">
        <v>739</v>
      </c>
      <c r="B935" s="9"/>
      <c r="C935" s="36"/>
    </row>
    <row r="936" spans="1:3" ht="14.25">
      <c r="A936" s="7" t="s">
        <v>741</v>
      </c>
      <c r="B936" s="9"/>
      <c r="C936" s="36"/>
    </row>
    <row r="937" spans="1:3" ht="14.25">
      <c r="A937" s="7" t="s">
        <v>743</v>
      </c>
      <c r="B937" s="9"/>
      <c r="C937" s="36"/>
    </row>
    <row r="938" spans="1:3" ht="14.25">
      <c r="A938" s="7" t="s">
        <v>1400</v>
      </c>
      <c r="B938" s="9">
        <f>SUM(B939:B944)</f>
        <v>2699</v>
      </c>
      <c r="C938" s="36"/>
    </row>
    <row r="939" spans="1:3" ht="14.25">
      <c r="A939" s="7" t="s">
        <v>1214</v>
      </c>
      <c r="B939" s="9"/>
      <c r="C939" s="36"/>
    </row>
    <row r="940" spans="1:3" ht="14.25">
      <c r="A940" s="7" t="s">
        <v>1215</v>
      </c>
      <c r="B940" s="9"/>
      <c r="C940" s="36"/>
    </row>
    <row r="941" spans="1:3" ht="14.25">
      <c r="A941" s="39" t="s">
        <v>1401</v>
      </c>
      <c r="B941" s="9"/>
      <c r="C941" s="36"/>
    </row>
    <row r="942" spans="1:3" ht="14.25">
      <c r="A942" s="39" t="s">
        <v>1402</v>
      </c>
      <c r="B942" s="9">
        <v>2699</v>
      </c>
      <c r="C942" s="36"/>
    </row>
    <row r="943" spans="1:3" ht="14.25">
      <c r="A943" s="39" t="s">
        <v>1403</v>
      </c>
      <c r="B943" s="9"/>
      <c r="C943" s="36"/>
    </row>
    <row r="944" spans="1:3" ht="14.25">
      <c r="A944" s="39" t="s">
        <v>1404</v>
      </c>
      <c r="B944" s="9"/>
      <c r="C944" s="36"/>
    </row>
    <row r="945" spans="1:3" ht="14.25">
      <c r="A945" s="7" t="s">
        <v>1217</v>
      </c>
      <c r="B945" s="9">
        <f>SUM(B946:B948)</f>
        <v>0</v>
      </c>
      <c r="C945" s="36"/>
    </row>
    <row r="946" spans="1:3" ht="14.25">
      <c r="A946" s="7" t="s">
        <v>1218</v>
      </c>
      <c r="B946" s="9"/>
      <c r="C946" s="36"/>
    </row>
    <row r="947" spans="1:3" ht="14.25">
      <c r="A947" s="7" t="s">
        <v>1219</v>
      </c>
      <c r="B947" s="9"/>
      <c r="C947" s="36"/>
    </row>
    <row r="948" spans="1:3" ht="14.25">
      <c r="A948" s="7" t="s">
        <v>1210</v>
      </c>
      <c r="B948" s="9"/>
      <c r="C948" s="36"/>
    </row>
    <row r="949" spans="1:3" ht="14.25">
      <c r="A949" s="7" t="s">
        <v>711</v>
      </c>
      <c r="B949" s="9">
        <f>SUM(B950:B951)</f>
        <v>237</v>
      </c>
      <c r="C949" s="36"/>
    </row>
    <row r="950" spans="1:3" ht="14.25">
      <c r="A950" s="7" t="s">
        <v>713</v>
      </c>
      <c r="B950" s="9"/>
      <c r="C950" s="36"/>
    </row>
    <row r="951" spans="1:3" ht="14.25">
      <c r="A951" s="7" t="s">
        <v>715</v>
      </c>
      <c r="B951" s="9">
        <v>237</v>
      </c>
      <c r="C951" s="36"/>
    </row>
    <row r="952" spans="1:3" ht="14.25">
      <c r="A952" s="7" t="s">
        <v>1211</v>
      </c>
      <c r="B952" s="9">
        <f>B953+B983+B993+B1003+B1008+B1015+B1020</f>
        <v>28984.020000000004</v>
      </c>
      <c r="C952" s="36">
        <v>11.7</v>
      </c>
    </row>
    <row r="953" spans="1:3" ht="14.25">
      <c r="A953" s="7" t="s">
        <v>719</v>
      </c>
      <c r="B953" s="9">
        <f>SUM(B954:B982)</f>
        <v>28979.020000000004</v>
      </c>
      <c r="C953" s="36"/>
    </row>
    <row r="954" spans="1:3" ht="14.25">
      <c r="A954" s="7" t="s">
        <v>598</v>
      </c>
      <c r="B954" s="9">
        <v>32.48</v>
      </c>
      <c r="C954" s="36"/>
    </row>
    <row r="955" spans="1:3" ht="14.25">
      <c r="A955" s="7" t="s">
        <v>600</v>
      </c>
      <c r="B955" s="9">
        <v>107.78</v>
      </c>
      <c r="C955" s="36"/>
    </row>
    <row r="956" spans="1:3" ht="14.25">
      <c r="A956" s="7" t="s">
        <v>602</v>
      </c>
      <c r="B956" s="9"/>
      <c r="C956" s="36"/>
    </row>
    <row r="957" spans="1:3" ht="14.25">
      <c r="A957" s="7" t="s">
        <v>724</v>
      </c>
      <c r="B957" s="9">
        <v>7130</v>
      </c>
      <c r="C957" s="36"/>
    </row>
    <row r="958" spans="1:3" ht="14.25">
      <c r="A958" s="7" t="s">
        <v>726</v>
      </c>
      <c r="B958" s="9">
        <v>10533</v>
      </c>
      <c r="C958" s="36"/>
    </row>
    <row r="959" spans="1:3" ht="14.25">
      <c r="A959" s="7" t="s">
        <v>728</v>
      </c>
      <c r="B959" s="9">
        <v>6989.33</v>
      </c>
      <c r="C959" s="36"/>
    </row>
    <row r="960" spans="1:3" ht="14.25">
      <c r="A960" s="7" t="s">
        <v>730</v>
      </c>
      <c r="B960" s="9"/>
      <c r="C960" s="36"/>
    </row>
    <row r="961" spans="1:3" ht="14.25">
      <c r="A961" s="7" t="s">
        <v>732</v>
      </c>
      <c r="B961" s="9">
        <v>2846.44</v>
      </c>
      <c r="C961" s="36"/>
    </row>
    <row r="962" spans="1:3" ht="14.25">
      <c r="A962" s="7" t="s">
        <v>734</v>
      </c>
      <c r="B962" s="9"/>
      <c r="C962" s="36"/>
    </row>
    <row r="963" spans="1:3" ht="14.25">
      <c r="A963" s="7" t="s">
        <v>736</v>
      </c>
      <c r="B963" s="9"/>
      <c r="C963" s="36"/>
    </row>
    <row r="964" spans="1:3" ht="14.25">
      <c r="A964" s="7" t="s">
        <v>738</v>
      </c>
      <c r="B964" s="9"/>
      <c r="C964" s="36"/>
    </row>
    <row r="965" spans="1:3" ht="14.25">
      <c r="A965" s="7" t="s">
        <v>740</v>
      </c>
      <c r="B965" s="9">
        <v>1324.99</v>
      </c>
      <c r="C965" s="36"/>
    </row>
    <row r="966" spans="1:3" ht="14.25">
      <c r="A966" s="7" t="s">
        <v>742</v>
      </c>
      <c r="B966" s="9"/>
      <c r="C966" s="36"/>
    </row>
    <row r="967" spans="1:3" ht="14.25">
      <c r="A967" s="7" t="s">
        <v>744</v>
      </c>
      <c r="B967" s="9"/>
      <c r="C967" s="36"/>
    </row>
    <row r="968" spans="1:3" ht="14.25">
      <c r="A968" s="7" t="s">
        <v>746</v>
      </c>
      <c r="B968" s="9"/>
      <c r="C968" s="36"/>
    </row>
    <row r="969" spans="1:3" ht="14.25">
      <c r="A969" s="7" t="s">
        <v>748</v>
      </c>
      <c r="B969" s="9"/>
      <c r="C969" s="36"/>
    </row>
    <row r="970" spans="1:3" ht="14.25">
      <c r="A970" s="7" t="s">
        <v>750</v>
      </c>
      <c r="B970" s="9"/>
      <c r="C970" s="36"/>
    </row>
    <row r="971" spans="1:3" ht="14.25">
      <c r="A971" s="7" t="s">
        <v>752</v>
      </c>
      <c r="B971" s="9"/>
      <c r="C971" s="36"/>
    </row>
    <row r="972" spans="1:3" ht="14.25">
      <c r="A972" s="7" t="s">
        <v>754</v>
      </c>
      <c r="B972" s="9"/>
      <c r="C972" s="36"/>
    </row>
    <row r="973" spans="1:3" ht="14.25">
      <c r="A973" s="7" t="s">
        <v>756</v>
      </c>
      <c r="B973" s="9"/>
      <c r="C973" s="36"/>
    </row>
    <row r="974" spans="1:3" ht="14.25">
      <c r="A974" s="7" t="s">
        <v>758</v>
      </c>
      <c r="B974" s="9"/>
      <c r="C974" s="36"/>
    </row>
    <row r="975" spans="1:3" ht="14.25">
      <c r="A975" s="7" t="s">
        <v>759</v>
      </c>
      <c r="B975" s="9"/>
      <c r="C975" s="36"/>
    </row>
    <row r="976" spans="1:3" ht="14.25">
      <c r="A976" s="7" t="s">
        <v>761</v>
      </c>
      <c r="B976" s="9"/>
      <c r="C976" s="36"/>
    </row>
    <row r="977" spans="1:3" ht="14.25">
      <c r="A977" s="7" t="s">
        <v>763</v>
      </c>
      <c r="B977" s="9">
        <v>15</v>
      </c>
      <c r="C977" s="36"/>
    </row>
    <row r="978" spans="1:3" ht="14.25">
      <c r="A978" s="7" t="s">
        <v>765</v>
      </c>
      <c r="B978" s="9"/>
      <c r="C978" s="36"/>
    </row>
    <row r="979" spans="1:3" ht="14.25">
      <c r="A979" s="7" t="s">
        <v>767</v>
      </c>
      <c r="B979" s="9"/>
      <c r="C979" s="36"/>
    </row>
    <row r="980" spans="1:3" ht="14.25">
      <c r="A980" s="7" t="s">
        <v>769</v>
      </c>
      <c r="B980" s="9"/>
      <c r="C980" s="36"/>
    </row>
    <row r="981" spans="1:3" ht="14.25">
      <c r="A981" s="7" t="s">
        <v>771</v>
      </c>
      <c r="B981" s="9"/>
      <c r="C981" s="36"/>
    </row>
    <row r="982" spans="1:3" ht="14.25">
      <c r="A982" s="7" t="s">
        <v>773</v>
      </c>
      <c r="B982" s="9"/>
      <c r="C982" s="36"/>
    </row>
    <row r="983" spans="1:3" ht="14.25">
      <c r="A983" s="7" t="s">
        <v>774</v>
      </c>
      <c r="B983" s="9">
        <f>SUM(B984:B992)</f>
        <v>0</v>
      </c>
      <c r="C983" s="36"/>
    </row>
    <row r="984" spans="1:3" ht="14.25">
      <c r="A984" s="7" t="s">
        <v>598</v>
      </c>
      <c r="B984" s="9"/>
      <c r="C984" s="36"/>
    </row>
    <row r="985" spans="1:3" ht="14.25">
      <c r="A985" s="7" t="s">
        <v>600</v>
      </c>
      <c r="B985" s="9"/>
      <c r="C985" s="36"/>
    </row>
    <row r="986" spans="1:3" ht="14.25">
      <c r="A986" s="7" t="s">
        <v>602</v>
      </c>
      <c r="B986" s="9"/>
      <c r="C986" s="36"/>
    </row>
    <row r="987" spans="1:3" ht="14.25">
      <c r="A987" s="7" t="s">
        <v>777</v>
      </c>
      <c r="B987" s="9"/>
      <c r="C987" s="36"/>
    </row>
    <row r="988" spans="1:3" ht="14.25">
      <c r="A988" s="7" t="s">
        <v>779</v>
      </c>
      <c r="B988" s="9"/>
      <c r="C988" s="36"/>
    </row>
    <row r="989" spans="1:3" ht="14.25">
      <c r="A989" s="7" t="s">
        <v>781</v>
      </c>
      <c r="B989" s="9"/>
      <c r="C989" s="36"/>
    </row>
    <row r="990" spans="1:3" ht="14.25">
      <c r="A990" s="7" t="s">
        <v>783</v>
      </c>
      <c r="B990" s="9"/>
      <c r="C990" s="36"/>
    </row>
    <row r="991" spans="1:3" ht="14.25">
      <c r="A991" s="7" t="s">
        <v>1220</v>
      </c>
      <c r="B991" s="9"/>
      <c r="C991" s="36"/>
    </row>
    <row r="992" spans="1:3" ht="14.25">
      <c r="A992" s="7" t="s">
        <v>787</v>
      </c>
      <c r="B992" s="9"/>
      <c r="C992" s="36"/>
    </row>
    <row r="993" spans="1:3" ht="14.25">
      <c r="A993" s="7" t="s">
        <v>789</v>
      </c>
      <c r="B993" s="9">
        <f>SUM(B994:B1002)</f>
        <v>0</v>
      </c>
      <c r="C993" s="36"/>
    </row>
    <row r="994" spans="1:3" ht="14.25">
      <c r="A994" s="7" t="s">
        <v>598</v>
      </c>
      <c r="B994" s="9"/>
      <c r="C994" s="36"/>
    </row>
    <row r="995" spans="1:3" ht="14.25">
      <c r="A995" s="7" t="s">
        <v>600</v>
      </c>
      <c r="B995" s="9"/>
      <c r="C995" s="36"/>
    </row>
    <row r="996" spans="1:3" ht="14.25">
      <c r="A996" s="7" t="s">
        <v>602</v>
      </c>
      <c r="B996" s="9"/>
      <c r="C996" s="36"/>
    </row>
    <row r="997" spans="1:3" ht="14.25">
      <c r="A997" s="7" t="s">
        <v>794</v>
      </c>
      <c r="B997" s="9"/>
      <c r="C997" s="36"/>
    </row>
    <row r="998" spans="1:3" ht="14.25">
      <c r="A998" s="7" t="s">
        <v>796</v>
      </c>
      <c r="B998" s="9"/>
      <c r="C998" s="36"/>
    </row>
    <row r="999" spans="1:3" ht="14.25">
      <c r="A999" s="7" t="s">
        <v>797</v>
      </c>
      <c r="B999" s="9"/>
      <c r="C999" s="36"/>
    </row>
    <row r="1000" spans="1:3" ht="14.25">
      <c r="A1000" s="7" t="s">
        <v>798</v>
      </c>
      <c r="B1000" s="9"/>
      <c r="C1000" s="36"/>
    </row>
    <row r="1001" spans="1:3" ht="14.25">
      <c r="A1001" s="7" t="s">
        <v>799</v>
      </c>
      <c r="B1001" s="9"/>
      <c r="C1001" s="36"/>
    </row>
    <row r="1002" spans="1:3" ht="14.25">
      <c r="A1002" s="7" t="s">
        <v>760</v>
      </c>
      <c r="B1002" s="9"/>
      <c r="C1002" s="36"/>
    </row>
    <row r="1003" spans="1:3" ht="14.25">
      <c r="A1003" s="7" t="s">
        <v>1405</v>
      </c>
      <c r="B1003" s="9">
        <f>SUM(B1004:B1007)</f>
        <v>0</v>
      </c>
      <c r="C1003" s="36"/>
    </row>
    <row r="1004" spans="1:3" ht="14.25">
      <c r="A1004" s="7" t="s">
        <v>764</v>
      </c>
      <c r="B1004" s="9"/>
      <c r="C1004" s="36"/>
    </row>
    <row r="1005" spans="1:3" ht="14.25">
      <c r="A1005" s="7" t="s">
        <v>766</v>
      </c>
      <c r="B1005" s="9"/>
      <c r="C1005" s="36"/>
    </row>
    <row r="1006" spans="1:3" ht="14.25">
      <c r="A1006" s="7" t="s">
        <v>768</v>
      </c>
      <c r="B1006" s="9"/>
      <c r="C1006" s="36"/>
    </row>
    <row r="1007" spans="1:3" ht="14.25">
      <c r="A1007" s="7" t="s">
        <v>1406</v>
      </c>
      <c r="B1007" s="9"/>
      <c r="C1007" s="36"/>
    </row>
    <row r="1008" spans="1:3" ht="14.25">
      <c r="A1008" s="7" t="s">
        <v>772</v>
      </c>
      <c r="B1008" s="9">
        <f>SUM(B1009:B1014)</f>
        <v>5</v>
      </c>
      <c r="C1008" s="36"/>
    </row>
    <row r="1009" spans="1:3" ht="14.25">
      <c r="A1009" s="7" t="s">
        <v>598</v>
      </c>
      <c r="B1009" s="9"/>
      <c r="C1009" s="36"/>
    </row>
    <row r="1010" spans="1:3" ht="14.25">
      <c r="A1010" s="7" t="s">
        <v>600</v>
      </c>
      <c r="B1010" s="9">
        <v>5</v>
      </c>
      <c r="C1010" s="36"/>
    </row>
    <row r="1011" spans="1:3" ht="14.25">
      <c r="A1011" s="7" t="s">
        <v>602</v>
      </c>
      <c r="B1011" s="9"/>
      <c r="C1011" s="36"/>
    </row>
    <row r="1012" spans="1:3" ht="14.25">
      <c r="A1012" s="7" t="s">
        <v>775</v>
      </c>
      <c r="B1012" s="9"/>
      <c r="C1012" s="36"/>
    </row>
    <row r="1013" spans="1:3" ht="14.25">
      <c r="A1013" s="7" t="s">
        <v>776</v>
      </c>
      <c r="B1013" s="9"/>
      <c r="C1013" s="36"/>
    </row>
    <row r="1014" spans="1:3" ht="14.25">
      <c r="A1014" s="7" t="s">
        <v>778</v>
      </c>
      <c r="B1014" s="9"/>
      <c r="C1014" s="36"/>
    </row>
    <row r="1015" spans="1:3" ht="14.25">
      <c r="A1015" s="7" t="s">
        <v>780</v>
      </c>
      <c r="B1015" s="9">
        <f>SUM(B1016:B1019)</f>
        <v>0</v>
      </c>
      <c r="C1015" s="36"/>
    </row>
    <row r="1016" spans="1:3" ht="14.25">
      <c r="A1016" s="7" t="s">
        <v>782</v>
      </c>
      <c r="B1016" s="9"/>
      <c r="C1016" s="36"/>
    </row>
    <row r="1017" spans="1:3" ht="14.25">
      <c r="A1017" s="7" t="s">
        <v>784</v>
      </c>
      <c r="B1017" s="9"/>
      <c r="C1017" s="36"/>
    </row>
    <row r="1018" spans="1:3" ht="14.25">
      <c r="A1018" s="7" t="s">
        <v>1221</v>
      </c>
      <c r="B1018" s="9"/>
      <c r="C1018" s="36"/>
    </row>
    <row r="1019" spans="1:3" ht="14.25">
      <c r="A1019" s="7" t="s">
        <v>788</v>
      </c>
      <c r="B1019" s="9"/>
      <c r="C1019" s="36"/>
    </row>
    <row r="1020" spans="1:3" ht="14.25">
      <c r="A1020" s="7" t="s">
        <v>790</v>
      </c>
      <c r="B1020" s="9">
        <f>SUM(B1021:B1022)</f>
        <v>0</v>
      </c>
      <c r="C1020" s="36"/>
    </row>
    <row r="1021" spans="1:3" ht="14.25">
      <c r="A1021" s="7" t="s">
        <v>791</v>
      </c>
      <c r="B1021" s="9"/>
      <c r="C1021" s="36"/>
    </row>
    <row r="1022" spans="1:3" ht="14.25">
      <c r="A1022" s="7" t="s">
        <v>792</v>
      </c>
      <c r="B1022" s="9"/>
      <c r="C1022" s="36"/>
    </row>
    <row r="1023" spans="1:3" ht="14.25">
      <c r="A1023" s="7" t="s">
        <v>1222</v>
      </c>
      <c r="B1023" s="9">
        <f>B1024+B1034+B1050+B1055+B1069+B1077+B1083+B1090</f>
        <v>4632.5599999999995</v>
      </c>
      <c r="C1023" s="36">
        <v>8.3</v>
      </c>
    </row>
    <row r="1024" spans="1:3" ht="14.25">
      <c r="A1024" s="7" t="s">
        <v>1223</v>
      </c>
      <c r="B1024" s="9">
        <f>SUM(B1025:B1033)</f>
        <v>578.87</v>
      </c>
      <c r="C1024" s="36"/>
    </row>
    <row r="1025" spans="1:3" ht="14.25">
      <c r="A1025" s="7" t="s">
        <v>598</v>
      </c>
      <c r="B1025" s="9">
        <v>125</v>
      </c>
      <c r="C1025" s="36"/>
    </row>
    <row r="1026" spans="1:3" ht="14.25">
      <c r="A1026" s="7" t="s">
        <v>600</v>
      </c>
      <c r="B1026" s="9">
        <v>167</v>
      </c>
      <c r="C1026" s="36"/>
    </row>
    <row r="1027" spans="1:3" ht="14.25">
      <c r="A1027" s="7" t="s">
        <v>602</v>
      </c>
      <c r="B1027" s="9"/>
      <c r="C1027" s="36"/>
    </row>
    <row r="1028" spans="1:3" ht="14.25">
      <c r="A1028" s="7" t="s">
        <v>800</v>
      </c>
      <c r="B1028" s="9">
        <v>106</v>
      </c>
      <c r="C1028" s="36"/>
    </row>
    <row r="1029" spans="1:3" ht="14.25">
      <c r="A1029" s="7" t="s">
        <v>801</v>
      </c>
      <c r="B1029" s="9"/>
      <c r="C1029" s="36"/>
    </row>
    <row r="1030" spans="1:3" ht="14.25">
      <c r="A1030" s="7" t="s">
        <v>802</v>
      </c>
      <c r="B1030" s="9"/>
      <c r="C1030" s="36"/>
    </row>
    <row r="1031" spans="1:3" ht="14.25">
      <c r="A1031" s="7" t="s">
        <v>803</v>
      </c>
      <c r="B1031" s="9"/>
      <c r="C1031" s="36"/>
    </row>
    <row r="1032" spans="1:3" ht="14.25">
      <c r="A1032" s="7" t="s">
        <v>804</v>
      </c>
      <c r="B1032" s="9"/>
      <c r="C1032" s="36"/>
    </row>
    <row r="1033" spans="1:3" ht="14.25">
      <c r="A1033" s="7" t="s">
        <v>806</v>
      </c>
      <c r="B1033" s="9">
        <v>180.87</v>
      </c>
      <c r="C1033" s="36"/>
    </row>
    <row r="1034" spans="1:3" ht="14.25">
      <c r="A1034" s="7" t="s">
        <v>808</v>
      </c>
      <c r="B1034" s="9">
        <f>SUM(B1035:B1049)</f>
        <v>1621</v>
      </c>
      <c r="C1034" s="36"/>
    </row>
    <row r="1035" spans="1:3" ht="14.25">
      <c r="A1035" s="7" t="s">
        <v>598</v>
      </c>
      <c r="B1035" s="9"/>
      <c r="C1035" s="36"/>
    </row>
    <row r="1036" spans="1:3" ht="14.25">
      <c r="A1036" s="7" t="s">
        <v>600</v>
      </c>
      <c r="B1036" s="9">
        <v>25</v>
      </c>
      <c r="C1036" s="36"/>
    </row>
    <row r="1037" spans="1:3" ht="14.25">
      <c r="A1037" s="7" t="s">
        <v>602</v>
      </c>
      <c r="B1037" s="9"/>
      <c r="C1037" s="36"/>
    </row>
    <row r="1038" spans="1:3" ht="14.25">
      <c r="A1038" s="7" t="s">
        <v>813</v>
      </c>
      <c r="B1038" s="9"/>
      <c r="C1038" s="36"/>
    </row>
    <row r="1039" spans="1:3" ht="14.25">
      <c r="A1039" s="7" t="s">
        <v>815</v>
      </c>
      <c r="B1039" s="9"/>
      <c r="C1039" s="36"/>
    </row>
    <row r="1040" spans="1:3" ht="14.25">
      <c r="A1040" s="7" t="s">
        <v>816</v>
      </c>
      <c r="B1040" s="9"/>
      <c r="C1040" s="36"/>
    </row>
    <row r="1041" spans="1:3" ht="14.25">
      <c r="A1041" s="7" t="s">
        <v>818</v>
      </c>
      <c r="B1041" s="9"/>
      <c r="C1041" s="36"/>
    </row>
    <row r="1042" spans="1:3" ht="14.25">
      <c r="A1042" s="7" t="s">
        <v>820</v>
      </c>
      <c r="B1042" s="9"/>
      <c r="C1042" s="36"/>
    </row>
    <row r="1043" spans="1:3" ht="14.25">
      <c r="A1043" s="7" t="s">
        <v>822</v>
      </c>
      <c r="B1043" s="9"/>
      <c r="C1043" s="36"/>
    </row>
    <row r="1044" spans="1:3" ht="14.25">
      <c r="A1044" s="7" t="s">
        <v>823</v>
      </c>
      <c r="B1044" s="9"/>
      <c r="C1044" s="36"/>
    </row>
    <row r="1045" spans="1:3" ht="14.25">
      <c r="A1045" s="7" t="s">
        <v>824</v>
      </c>
      <c r="B1045" s="9"/>
      <c r="C1045" s="36"/>
    </row>
    <row r="1046" spans="1:3" ht="14.25">
      <c r="A1046" s="7" t="s">
        <v>825</v>
      </c>
      <c r="B1046" s="9"/>
      <c r="C1046" s="36"/>
    </row>
    <row r="1047" spans="1:3" ht="14.25">
      <c r="A1047" s="7" t="s">
        <v>827</v>
      </c>
      <c r="B1047" s="9"/>
      <c r="C1047" s="36"/>
    </row>
    <row r="1048" spans="1:3" ht="14.25">
      <c r="A1048" s="7" t="s">
        <v>829</v>
      </c>
      <c r="B1048" s="9"/>
      <c r="C1048" s="36"/>
    </row>
    <row r="1049" spans="1:3" ht="14.25">
      <c r="A1049" s="7" t="s">
        <v>831</v>
      </c>
      <c r="B1049" s="9">
        <v>1596</v>
      </c>
      <c r="C1049" s="36"/>
    </row>
    <row r="1050" spans="1:3" ht="14.25">
      <c r="A1050" s="7" t="s">
        <v>833</v>
      </c>
      <c r="B1050" s="9">
        <f>SUM(B1051:B1054)</f>
        <v>0</v>
      </c>
      <c r="C1050" s="36"/>
    </row>
    <row r="1051" spans="1:3" ht="14.25">
      <c r="A1051" s="7" t="s">
        <v>598</v>
      </c>
      <c r="B1051" s="9"/>
      <c r="C1051" s="36"/>
    </row>
    <row r="1052" spans="1:3" ht="14.25">
      <c r="A1052" s="7" t="s">
        <v>600</v>
      </c>
      <c r="B1052" s="9"/>
      <c r="C1052" s="36"/>
    </row>
    <row r="1053" spans="1:3" ht="14.25">
      <c r="A1053" s="7" t="s">
        <v>602</v>
      </c>
      <c r="B1053" s="9"/>
      <c r="C1053" s="36"/>
    </row>
    <row r="1054" spans="1:3" ht="14.25">
      <c r="A1054" s="7" t="s">
        <v>835</v>
      </c>
      <c r="B1054" s="9"/>
      <c r="C1054" s="36"/>
    </row>
    <row r="1055" spans="1:3" ht="14.25">
      <c r="A1055" s="7" t="s">
        <v>1224</v>
      </c>
      <c r="B1055" s="9">
        <f>SUM(B1056:B1068)</f>
        <v>451.61</v>
      </c>
      <c r="C1055" s="36"/>
    </row>
    <row r="1056" spans="1:3" ht="14.25">
      <c r="A1056" s="7" t="s">
        <v>598</v>
      </c>
      <c r="B1056" s="9">
        <v>251.88</v>
      </c>
      <c r="C1056" s="36"/>
    </row>
    <row r="1057" spans="1:3" ht="14.25">
      <c r="A1057" s="7" t="s">
        <v>600</v>
      </c>
      <c r="B1057" s="9">
        <v>56</v>
      </c>
      <c r="C1057" s="36"/>
    </row>
    <row r="1058" spans="1:3" ht="14.25">
      <c r="A1058" s="7" t="s">
        <v>602</v>
      </c>
      <c r="B1058" s="9"/>
      <c r="C1058" s="36"/>
    </row>
    <row r="1059" spans="1:3" ht="14.25">
      <c r="A1059" s="7" t="s">
        <v>805</v>
      </c>
      <c r="B1059" s="9"/>
      <c r="C1059" s="36"/>
    </row>
    <row r="1060" spans="1:3" ht="14.25">
      <c r="A1060" s="7" t="s">
        <v>807</v>
      </c>
      <c r="B1060" s="9"/>
      <c r="C1060" s="36"/>
    </row>
    <row r="1061" spans="1:3" ht="14.25">
      <c r="A1061" s="7" t="s">
        <v>809</v>
      </c>
      <c r="B1061" s="9"/>
      <c r="C1061" s="36"/>
    </row>
    <row r="1062" spans="1:3" ht="14.25">
      <c r="A1062" s="7" t="s">
        <v>810</v>
      </c>
      <c r="B1062" s="9"/>
      <c r="C1062" s="36"/>
    </row>
    <row r="1063" spans="1:3" ht="14.25">
      <c r="A1063" s="7" t="s">
        <v>811</v>
      </c>
      <c r="B1063" s="9"/>
      <c r="C1063" s="36"/>
    </row>
    <row r="1064" spans="1:3" ht="14.25">
      <c r="A1064" s="7" t="s">
        <v>812</v>
      </c>
      <c r="B1064" s="9">
        <v>10</v>
      </c>
      <c r="C1064" s="36"/>
    </row>
    <row r="1065" spans="1:3" ht="14.25">
      <c r="A1065" s="7" t="s">
        <v>814</v>
      </c>
      <c r="B1065" s="9"/>
      <c r="C1065" s="36"/>
    </row>
    <row r="1066" spans="1:3" ht="14.25">
      <c r="A1066" s="7" t="s">
        <v>775</v>
      </c>
      <c r="B1066" s="9"/>
      <c r="C1066" s="36"/>
    </row>
    <row r="1067" spans="1:3" ht="14.25">
      <c r="A1067" s="7" t="s">
        <v>817</v>
      </c>
      <c r="B1067" s="9"/>
      <c r="C1067" s="36"/>
    </row>
    <row r="1068" spans="1:3" ht="14.25">
      <c r="A1068" s="7" t="s">
        <v>819</v>
      </c>
      <c r="B1068" s="9">
        <v>133.73</v>
      </c>
      <c r="C1068" s="36"/>
    </row>
    <row r="1069" spans="1:3" ht="14.25">
      <c r="A1069" s="7" t="s">
        <v>821</v>
      </c>
      <c r="B1069" s="9">
        <f>SUM(B1070:B1076)</f>
        <v>633.05</v>
      </c>
      <c r="C1069" s="36"/>
    </row>
    <row r="1070" spans="1:3" ht="14.25">
      <c r="A1070" s="7" t="s">
        <v>598</v>
      </c>
      <c r="B1070" s="9">
        <v>398.87</v>
      </c>
      <c r="C1070" s="36"/>
    </row>
    <row r="1071" spans="1:3" ht="14.25">
      <c r="A1071" s="7" t="s">
        <v>600</v>
      </c>
      <c r="B1071" s="9">
        <v>72</v>
      </c>
      <c r="C1071" s="36"/>
    </row>
    <row r="1072" spans="1:3" ht="14.25">
      <c r="A1072" s="7" t="s">
        <v>602</v>
      </c>
      <c r="B1072" s="9"/>
      <c r="C1072" s="36"/>
    </row>
    <row r="1073" spans="1:3" ht="14.25">
      <c r="A1073" s="7" t="s">
        <v>826</v>
      </c>
      <c r="B1073" s="9">
        <v>106</v>
      </c>
      <c r="C1073" s="36"/>
    </row>
    <row r="1074" spans="1:3" ht="14.25">
      <c r="A1074" s="7" t="s">
        <v>828</v>
      </c>
      <c r="B1074" s="9"/>
      <c r="C1074" s="36"/>
    </row>
    <row r="1075" spans="1:3" ht="14.25">
      <c r="A1075" s="7" t="s">
        <v>830</v>
      </c>
      <c r="B1075" s="9">
        <v>8</v>
      </c>
      <c r="C1075" s="36"/>
    </row>
    <row r="1076" spans="1:3" ht="14.25">
      <c r="A1076" s="7" t="s">
        <v>832</v>
      </c>
      <c r="B1076" s="9">
        <v>48.18</v>
      </c>
      <c r="C1076" s="36"/>
    </row>
    <row r="1077" spans="1:3" ht="14.25">
      <c r="A1077" s="7" t="s">
        <v>834</v>
      </c>
      <c r="B1077" s="9">
        <f>SUM(B1078:B1082)</f>
        <v>517.28</v>
      </c>
      <c r="C1077" s="36"/>
    </row>
    <row r="1078" spans="1:3" ht="14.25">
      <c r="A1078" s="7" t="s">
        <v>598</v>
      </c>
      <c r="B1078" s="9">
        <v>311.12</v>
      </c>
      <c r="C1078" s="36"/>
    </row>
    <row r="1079" spans="1:3" ht="14.25">
      <c r="A1079" s="7" t="s">
        <v>600</v>
      </c>
      <c r="B1079" s="9">
        <v>-3</v>
      </c>
      <c r="C1079" s="36"/>
    </row>
    <row r="1080" spans="1:3" ht="14.25">
      <c r="A1080" s="7" t="s">
        <v>602</v>
      </c>
      <c r="B1080" s="9"/>
      <c r="C1080" s="36"/>
    </row>
    <row r="1081" spans="1:3" ht="14.25">
      <c r="A1081" s="7" t="s">
        <v>836</v>
      </c>
      <c r="B1081" s="9"/>
      <c r="C1081" s="36"/>
    </row>
    <row r="1082" spans="1:3" ht="14.25">
      <c r="A1082" s="7" t="s">
        <v>838</v>
      </c>
      <c r="B1082" s="9">
        <v>209.16</v>
      </c>
      <c r="C1082" s="36"/>
    </row>
    <row r="1083" spans="1:3" ht="14.25">
      <c r="A1083" s="7" t="s">
        <v>839</v>
      </c>
      <c r="B1083" s="9">
        <f>SUM(B1084:B1089)</f>
        <v>379.94</v>
      </c>
      <c r="C1083" s="36"/>
    </row>
    <row r="1084" spans="1:3" ht="14.25">
      <c r="A1084" s="7" t="s">
        <v>598</v>
      </c>
      <c r="B1084" s="9"/>
      <c r="C1084" s="36"/>
    </row>
    <row r="1085" spans="1:3" ht="14.25">
      <c r="A1085" s="7" t="s">
        <v>600</v>
      </c>
      <c r="B1085" s="9"/>
      <c r="C1085" s="36"/>
    </row>
    <row r="1086" spans="1:3" ht="14.25">
      <c r="A1086" s="7" t="s">
        <v>602</v>
      </c>
      <c r="B1086" s="9"/>
      <c r="C1086" s="36"/>
    </row>
    <row r="1087" spans="1:3" ht="14.25">
      <c r="A1087" s="7" t="s">
        <v>842</v>
      </c>
      <c r="B1087" s="9"/>
      <c r="C1087" s="36"/>
    </row>
    <row r="1088" spans="1:3" ht="14.25">
      <c r="A1088" s="7" t="s">
        <v>844</v>
      </c>
      <c r="B1088" s="9"/>
      <c r="C1088" s="36"/>
    </row>
    <row r="1089" spans="1:3" ht="14.25">
      <c r="A1089" s="7" t="s">
        <v>846</v>
      </c>
      <c r="B1089" s="9">
        <v>379.94</v>
      </c>
      <c r="C1089" s="36"/>
    </row>
    <row r="1090" spans="1:3" ht="14.25">
      <c r="A1090" s="7" t="s">
        <v>1225</v>
      </c>
      <c r="B1090" s="9">
        <f>SUM(B1091:B1096)</f>
        <v>450.81</v>
      </c>
      <c r="C1090" s="36"/>
    </row>
    <row r="1091" spans="1:3" ht="14.25">
      <c r="A1091" s="7" t="s">
        <v>848</v>
      </c>
      <c r="B1091" s="9"/>
      <c r="C1091" s="36"/>
    </row>
    <row r="1092" spans="1:3" ht="14.25">
      <c r="A1092" s="7" t="s">
        <v>849</v>
      </c>
      <c r="B1092" s="9"/>
      <c r="C1092" s="36"/>
    </row>
    <row r="1093" spans="1:3" ht="14.25">
      <c r="A1093" s="7" t="s">
        <v>851</v>
      </c>
      <c r="B1093" s="9"/>
      <c r="C1093" s="36"/>
    </row>
    <row r="1094" spans="1:3" ht="14.25">
      <c r="A1094" s="7" t="s">
        <v>853</v>
      </c>
      <c r="B1094" s="9"/>
      <c r="C1094" s="36"/>
    </row>
    <row r="1095" spans="1:3" ht="14.25">
      <c r="A1095" s="7" t="s">
        <v>855</v>
      </c>
      <c r="B1095" s="9"/>
      <c r="C1095" s="36"/>
    </row>
    <row r="1096" spans="1:3" ht="14.25">
      <c r="A1096" s="7" t="s">
        <v>1227</v>
      </c>
      <c r="B1096" s="9">
        <v>450.81</v>
      </c>
      <c r="C1096" s="36"/>
    </row>
    <row r="1097" spans="1:3" ht="14.25">
      <c r="A1097" s="7" t="s">
        <v>1229</v>
      </c>
      <c r="B1097" s="9">
        <f>B1098+B1108+B1115+B1121</f>
        <v>3724.54</v>
      </c>
      <c r="C1097" s="36">
        <v>11.7</v>
      </c>
    </row>
    <row r="1098" spans="1:3" ht="14.25">
      <c r="A1098" s="7" t="s">
        <v>861</v>
      </c>
      <c r="B1098" s="9">
        <f>SUM(B1099:B1107)</f>
        <v>228</v>
      </c>
      <c r="C1098" s="36"/>
    </row>
    <row r="1099" spans="1:3" ht="14.25">
      <c r="A1099" s="7" t="s">
        <v>598</v>
      </c>
      <c r="B1099" s="9">
        <v>174.76</v>
      </c>
      <c r="C1099" s="36"/>
    </row>
    <row r="1100" spans="1:3" ht="14.25">
      <c r="A1100" s="7" t="s">
        <v>600</v>
      </c>
      <c r="B1100" s="9">
        <v>24</v>
      </c>
      <c r="C1100" s="36"/>
    </row>
    <row r="1101" spans="1:3" ht="14.25">
      <c r="A1101" s="7" t="s">
        <v>602</v>
      </c>
      <c r="B1101" s="9"/>
      <c r="C1101" s="36"/>
    </row>
    <row r="1102" spans="1:3" ht="14.25">
      <c r="A1102" s="7" t="s">
        <v>866</v>
      </c>
      <c r="B1102" s="9"/>
      <c r="C1102" s="36"/>
    </row>
    <row r="1103" spans="1:3" ht="14.25">
      <c r="A1103" s="7" t="s">
        <v>868</v>
      </c>
      <c r="B1103" s="9"/>
      <c r="C1103" s="36"/>
    </row>
    <row r="1104" spans="1:3" ht="14.25">
      <c r="A1104" s="7" t="s">
        <v>1235</v>
      </c>
      <c r="B1104" s="9"/>
      <c r="C1104" s="36"/>
    </row>
    <row r="1105" spans="1:3" ht="14.25">
      <c r="A1105" s="7" t="s">
        <v>1236</v>
      </c>
      <c r="B1105" s="9"/>
      <c r="C1105" s="36"/>
    </row>
    <row r="1106" spans="1:3" ht="14.25">
      <c r="A1106" s="7" t="s">
        <v>636</v>
      </c>
      <c r="B1106" s="9">
        <v>29.24</v>
      </c>
      <c r="C1106" s="36"/>
    </row>
    <row r="1107" spans="1:3" ht="14.25">
      <c r="A1107" s="7" t="s">
        <v>875</v>
      </c>
      <c r="B1107" s="9"/>
      <c r="C1107" s="36"/>
    </row>
    <row r="1108" spans="1:3" ht="14.25">
      <c r="A1108" s="7" t="s">
        <v>876</v>
      </c>
      <c r="B1108" s="9">
        <f>SUM(B1109:B1114)</f>
        <v>1286.6800000000003</v>
      </c>
      <c r="C1108" s="36"/>
    </row>
    <row r="1109" spans="1:3" ht="14.25">
      <c r="A1109" s="7" t="s">
        <v>598</v>
      </c>
      <c r="B1109" s="9">
        <v>128.4</v>
      </c>
      <c r="C1109" s="36"/>
    </row>
    <row r="1110" spans="1:3" ht="14.25">
      <c r="A1110" s="7" t="s">
        <v>600</v>
      </c>
      <c r="B1110" s="9">
        <v>-22</v>
      </c>
      <c r="C1110" s="36"/>
    </row>
    <row r="1111" spans="1:3" ht="14.25">
      <c r="A1111" s="7" t="s">
        <v>602</v>
      </c>
      <c r="B1111" s="9"/>
      <c r="C1111" s="36"/>
    </row>
    <row r="1112" spans="1:3" ht="14.25">
      <c r="A1112" s="7" t="s">
        <v>840</v>
      </c>
      <c r="B1112" s="9">
        <v>1115.16</v>
      </c>
      <c r="C1112" s="36"/>
    </row>
    <row r="1113" spans="1:3" ht="14.25">
      <c r="A1113" s="7" t="s">
        <v>841</v>
      </c>
      <c r="B1113" s="9">
        <v>65.12</v>
      </c>
      <c r="C1113" s="36"/>
    </row>
    <row r="1114" spans="1:3" ht="14.25">
      <c r="A1114" s="7" t="s">
        <v>843</v>
      </c>
      <c r="B1114" s="9"/>
      <c r="C1114" s="36"/>
    </row>
    <row r="1115" spans="1:3" ht="14.25">
      <c r="A1115" s="7" t="s">
        <v>845</v>
      </c>
      <c r="B1115" s="9">
        <f>SUM(B1116:B1120)</f>
        <v>623</v>
      </c>
      <c r="C1115" s="36"/>
    </row>
    <row r="1116" spans="1:3" ht="14.25">
      <c r="A1116" s="7" t="s">
        <v>598</v>
      </c>
      <c r="B1116" s="9"/>
      <c r="C1116" s="36"/>
    </row>
    <row r="1117" spans="1:3" ht="14.25">
      <c r="A1117" s="7" t="s">
        <v>600</v>
      </c>
      <c r="B1117" s="9"/>
      <c r="C1117" s="36"/>
    </row>
    <row r="1118" spans="1:3" ht="14.25">
      <c r="A1118" s="7" t="s">
        <v>602</v>
      </c>
      <c r="B1118" s="9"/>
      <c r="C1118" s="36"/>
    </row>
    <row r="1119" spans="1:3" ht="14.25">
      <c r="A1119" s="7" t="s">
        <v>850</v>
      </c>
      <c r="B1119" s="9"/>
      <c r="C1119" s="36"/>
    </row>
    <row r="1120" spans="1:3" ht="14.25">
      <c r="A1120" s="7" t="s">
        <v>852</v>
      </c>
      <c r="B1120" s="9">
        <v>623</v>
      </c>
      <c r="C1120" s="36"/>
    </row>
    <row r="1121" spans="1:3" ht="14.25">
      <c r="A1121" s="7" t="s">
        <v>1226</v>
      </c>
      <c r="B1121" s="9">
        <f>SUM(B1122:B1123)</f>
        <v>1586.86</v>
      </c>
      <c r="C1121" s="36"/>
    </row>
    <row r="1122" spans="1:3" ht="14.25">
      <c r="A1122" s="7" t="s">
        <v>856</v>
      </c>
      <c r="B1122" s="9">
        <v>300</v>
      </c>
      <c r="C1122" s="36"/>
    </row>
    <row r="1123" spans="1:3" ht="14.25">
      <c r="A1123" s="7" t="s">
        <v>1228</v>
      </c>
      <c r="B1123" s="9">
        <v>1286.86</v>
      </c>
      <c r="C1123" s="36"/>
    </row>
    <row r="1124" spans="1:3" ht="14.25">
      <c r="A1124" s="7" t="s">
        <v>1230</v>
      </c>
      <c r="B1124" s="9">
        <f>SUM(B1125:B1138)</f>
        <v>3408.24</v>
      </c>
      <c r="C1124" s="36">
        <v>3.5</v>
      </c>
    </row>
    <row r="1125" spans="1:3" ht="14.25">
      <c r="A1125" s="7" t="s">
        <v>1231</v>
      </c>
      <c r="B1125" s="9"/>
      <c r="C1125" s="36"/>
    </row>
    <row r="1126" spans="1:3" ht="14.25">
      <c r="A1126" s="39" t="s">
        <v>598</v>
      </c>
      <c r="B1126" s="9"/>
      <c r="C1126" s="36"/>
    </row>
    <row r="1127" spans="1:3" ht="14.25">
      <c r="A1127" s="39" t="s">
        <v>600</v>
      </c>
      <c r="B1127" s="9"/>
      <c r="C1127" s="36"/>
    </row>
    <row r="1128" spans="1:3" ht="14.25">
      <c r="A1128" s="39" t="s">
        <v>602</v>
      </c>
      <c r="B1128" s="9"/>
      <c r="C1128" s="36"/>
    </row>
    <row r="1129" spans="1:3" ht="14.25">
      <c r="A1129" s="39" t="s">
        <v>1407</v>
      </c>
      <c r="B1129" s="9"/>
      <c r="C1129" s="36"/>
    </row>
    <row r="1130" spans="1:3" ht="14.25">
      <c r="A1130" s="39" t="s">
        <v>1408</v>
      </c>
      <c r="B1130" s="9"/>
      <c r="C1130" s="36"/>
    </row>
    <row r="1131" spans="1:3" ht="14.25">
      <c r="A1131" s="39" t="s">
        <v>1409</v>
      </c>
      <c r="B1131" s="9"/>
      <c r="C1131" s="36"/>
    </row>
    <row r="1132" spans="1:3" ht="14.25">
      <c r="A1132" s="7" t="s">
        <v>1232</v>
      </c>
      <c r="B1132" s="9"/>
      <c r="C1132" s="36"/>
    </row>
    <row r="1133" spans="1:3" ht="14.25">
      <c r="A1133" s="39" t="s">
        <v>1410</v>
      </c>
      <c r="B1133" s="9"/>
      <c r="C1133" s="36"/>
    </row>
    <row r="1134" spans="1:3" ht="14.25">
      <c r="A1134" s="39" t="s">
        <v>1411</v>
      </c>
      <c r="B1134" s="9"/>
      <c r="C1134" s="36"/>
    </row>
    <row r="1135" spans="1:3" ht="14.25">
      <c r="A1135" s="39" t="s">
        <v>1412</v>
      </c>
      <c r="B1135" s="9"/>
      <c r="C1135" s="36"/>
    </row>
    <row r="1136" spans="1:3" ht="14.25">
      <c r="A1136" s="39" t="s">
        <v>1413</v>
      </c>
      <c r="B1136" s="9"/>
      <c r="C1136" s="36"/>
    </row>
    <row r="1137" spans="1:3" ht="14.25">
      <c r="A1137" s="39" t="s">
        <v>1414</v>
      </c>
      <c r="B1137" s="9"/>
      <c r="C1137" s="36"/>
    </row>
    <row r="1138" spans="1:3" ht="14.25">
      <c r="A1138" s="7" t="s">
        <v>1233</v>
      </c>
      <c r="B1138" s="9">
        <v>3408.24</v>
      </c>
      <c r="C1138" s="36"/>
    </row>
    <row r="1139" spans="1:3" ht="14.25">
      <c r="A1139" s="7" t="s">
        <v>1234</v>
      </c>
      <c r="B1139" s="9">
        <f>SUM(B1140:B1148)</f>
        <v>0</v>
      </c>
      <c r="C1139" s="36"/>
    </row>
    <row r="1140" spans="1:3" ht="14.25">
      <c r="A1140" s="7" t="s">
        <v>867</v>
      </c>
      <c r="B1140" s="9"/>
      <c r="C1140" s="36"/>
    </row>
    <row r="1141" spans="1:3" ht="14.25">
      <c r="A1141" s="7" t="s">
        <v>869</v>
      </c>
      <c r="B1141" s="9"/>
      <c r="C1141" s="36"/>
    </row>
    <row r="1142" spans="1:3" ht="14.25">
      <c r="A1142" s="7" t="s">
        <v>871</v>
      </c>
      <c r="B1142" s="9"/>
      <c r="C1142" s="36"/>
    </row>
    <row r="1143" spans="1:3" ht="14.25">
      <c r="A1143" s="7" t="s">
        <v>873</v>
      </c>
      <c r="B1143" s="9"/>
      <c r="C1143" s="36"/>
    </row>
    <row r="1144" spans="1:3" ht="14.25">
      <c r="A1144" s="7" t="s">
        <v>874</v>
      </c>
      <c r="B1144" s="9"/>
      <c r="C1144" s="36"/>
    </row>
    <row r="1145" spans="1:3" ht="14.25">
      <c r="A1145" s="7" t="s">
        <v>632</v>
      </c>
      <c r="B1145" s="9"/>
      <c r="C1145" s="36"/>
    </row>
    <row r="1146" spans="1:3" ht="14.25">
      <c r="A1146" s="7" t="s">
        <v>877</v>
      </c>
      <c r="B1146" s="9"/>
      <c r="C1146" s="36"/>
    </row>
    <row r="1147" spans="1:3" ht="14.25">
      <c r="A1147" s="7" t="s">
        <v>878</v>
      </c>
      <c r="B1147" s="9"/>
      <c r="C1147" s="36"/>
    </row>
    <row r="1148" spans="1:3" ht="14.25">
      <c r="A1148" s="7" t="s">
        <v>879</v>
      </c>
      <c r="B1148" s="9"/>
      <c r="C1148" s="36"/>
    </row>
    <row r="1149" spans="1:3" ht="14.25">
      <c r="A1149" s="7" t="s">
        <v>1237</v>
      </c>
      <c r="B1149" s="9">
        <f>B1150+B1171+B1192+B1201+B1214+B1229</f>
        <v>5446.549999999999</v>
      </c>
      <c r="C1149" s="36">
        <v>7.1</v>
      </c>
    </row>
    <row r="1150" spans="1:3" ht="14.25">
      <c r="A1150" s="7" t="s">
        <v>883</v>
      </c>
      <c r="B1150" s="9">
        <f>SUM(B1151:B1170)</f>
        <v>4453.07</v>
      </c>
      <c r="C1150" s="36"/>
    </row>
    <row r="1151" spans="1:3" ht="14.25">
      <c r="A1151" s="7" t="s">
        <v>598</v>
      </c>
      <c r="B1151" s="9">
        <v>2271.02</v>
      </c>
      <c r="C1151" s="36"/>
    </row>
    <row r="1152" spans="1:3" ht="14.25">
      <c r="A1152" s="7" t="s">
        <v>600</v>
      </c>
      <c r="B1152" s="9">
        <v>310</v>
      </c>
      <c r="C1152" s="36"/>
    </row>
    <row r="1153" spans="1:3" ht="14.25">
      <c r="A1153" s="7" t="s">
        <v>602</v>
      </c>
      <c r="B1153" s="9"/>
      <c r="C1153" s="36"/>
    </row>
    <row r="1154" spans="1:3" ht="14.25">
      <c r="A1154" s="7" t="s">
        <v>888</v>
      </c>
      <c r="B1154" s="9"/>
      <c r="C1154" s="36"/>
    </row>
    <row r="1155" spans="1:3" ht="14.25">
      <c r="A1155" s="7" t="s">
        <v>890</v>
      </c>
      <c r="B1155" s="9"/>
      <c r="C1155" s="36"/>
    </row>
    <row r="1156" spans="1:3" ht="14.25">
      <c r="A1156" s="7" t="s">
        <v>892</v>
      </c>
      <c r="B1156" s="9"/>
      <c r="C1156" s="36"/>
    </row>
    <row r="1157" spans="1:3" ht="14.25">
      <c r="A1157" s="7" t="s">
        <v>894</v>
      </c>
      <c r="B1157" s="9"/>
      <c r="C1157" s="36"/>
    </row>
    <row r="1158" spans="1:3" ht="14.25">
      <c r="A1158" s="7" t="s">
        <v>896</v>
      </c>
      <c r="B1158" s="9"/>
      <c r="C1158" s="36"/>
    </row>
    <row r="1159" spans="1:3" ht="14.25">
      <c r="A1159" s="7" t="s">
        <v>898</v>
      </c>
      <c r="B1159" s="9"/>
      <c r="C1159" s="36"/>
    </row>
    <row r="1160" spans="1:3" ht="14.25">
      <c r="A1160" s="7" t="s">
        <v>900</v>
      </c>
      <c r="B1160" s="9"/>
      <c r="C1160" s="36"/>
    </row>
    <row r="1161" spans="1:3" ht="14.25">
      <c r="A1161" s="7" t="s">
        <v>902</v>
      </c>
      <c r="B1161" s="9"/>
      <c r="C1161" s="36"/>
    </row>
    <row r="1162" spans="1:3" ht="14.25">
      <c r="A1162" s="7" t="s">
        <v>904</v>
      </c>
      <c r="B1162" s="9"/>
      <c r="C1162" s="36"/>
    </row>
    <row r="1163" spans="1:3" ht="14.25">
      <c r="A1163" s="7" t="s">
        <v>905</v>
      </c>
      <c r="B1163" s="9"/>
      <c r="C1163" s="36"/>
    </row>
    <row r="1164" spans="1:3" ht="14.25">
      <c r="A1164" s="7" t="s">
        <v>907</v>
      </c>
      <c r="B1164" s="9"/>
      <c r="C1164" s="36"/>
    </row>
    <row r="1165" spans="1:3" ht="14.25">
      <c r="A1165" s="7" t="s">
        <v>909</v>
      </c>
      <c r="B1165" s="9"/>
      <c r="C1165" s="36"/>
    </row>
    <row r="1166" spans="1:3" ht="14.25">
      <c r="A1166" s="7" t="s">
        <v>910</v>
      </c>
      <c r="B1166" s="9"/>
      <c r="C1166" s="36"/>
    </row>
    <row r="1167" spans="1:3" ht="14.25">
      <c r="A1167" s="7" t="s">
        <v>911</v>
      </c>
      <c r="B1167" s="9"/>
      <c r="C1167" s="36"/>
    </row>
    <row r="1168" spans="1:3" ht="14.25">
      <c r="A1168" s="7" t="s">
        <v>912</v>
      </c>
      <c r="B1168" s="9">
        <v>1709.6</v>
      </c>
      <c r="C1168" s="36"/>
    </row>
    <row r="1169" spans="1:3" ht="14.25">
      <c r="A1169" s="7" t="s">
        <v>636</v>
      </c>
      <c r="B1169" s="9">
        <v>27.65</v>
      </c>
      <c r="C1169" s="36"/>
    </row>
    <row r="1170" spans="1:3" ht="14.25">
      <c r="A1170" s="7" t="s">
        <v>915</v>
      </c>
      <c r="B1170" s="9">
        <v>134.8</v>
      </c>
      <c r="C1170" s="36"/>
    </row>
    <row r="1171" spans="1:3" ht="14.25">
      <c r="A1171" s="7" t="s">
        <v>917</v>
      </c>
      <c r="B1171" s="9">
        <f>SUM(B1172:B1191)</f>
        <v>0</v>
      </c>
      <c r="C1171" s="36"/>
    </row>
    <row r="1172" spans="1:3" ht="14.25">
      <c r="A1172" s="7" t="s">
        <v>598</v>
      </c>
      <c r="B1172" s="9"/>
      <c r="C1172" s="36"/>
    </row>
    <row r="1173" spans="1:3" ht="14.25">
      <c r="A1173" s="7" t="s">
        <v>600</v>
      </c>
      <c r="B1173" s="9"/>
      <c r="C1173" s="36"/>
    </row>
    <row r="1174" spans="1:3" ht="14.25">
      <c r="A1174" s="7" t="s">
        <v>602</v>
      </c>
      <c r="B1174" s="9"/>
      <c r="C1174" s="36"/>
    </row>
    <row r="1175" spans="1:3" ht="14.25">
      <c r="A1175" s="7" t="s">
        <v>880</v>
      </c>
      <c r="B1175" s="9"/>
      <c r="C1175" s="36"/>
    </row>
    <row r="1176" spans="1:3" ht="14.25">
      <c r="A1176" s="7" t="s">
        <v>882</v>
      </c>
      <c r="B1176" s="9"/>
      <c r="C1176" s="36"/>
    </row>
    <row r="1177" spans="1:3" ht="14.25">
      <c r="A1177" s="7" t="s">
        <v>884</v>
      </c>
      <c r="B1177" s="9"/>
      <c r="C1177" s="36"/>
    </row>
    <row r="1178" spans="1:3" ht="14.25">
      <c r="A1178" s="7" t="s">
        <v>885</v>
      </c>
      <c r="B1178" s="9"/>
      <c r="C1178" s="36"/>
    </row>
    <row r="1179" spans="1:3" ht="14.25">
      <c r="A1179" s="7" t="s">
        <v>886</v>
      </c>
      <c r="B1179" s="9"/>
      <c r="C1179" s="36"/>
    </row>
    <row r="1180" spans="1:3" ht="14.25">
      <c r="A1180" s="7" t="s">
        <v>887</v>
      </c>
      <c r="B1180" s="9"/>
      <c r="C1180" s="36"/>
    </row>
    <row r="1181" spans="1:3" ht="14.25">
      <c r="A1181" s="7" t="s">
        <v>889</v>
      </c>
      <c r="B1181" s="9"/>
      <c r="C1181" s="36"/>
    </row>
    <row r="1182" spans="1:3" ht="14.25">
      <c r="A1182" s="7" t="s">
        <v>891</v>
      </c>
      <c r="B1182" s="9"/>
      <c r="C1182" s="36"/>
    </row>
    <row r="1183" spans="1:3" ht="14.25">
      <c r="A1183" s="7" t="s">
        <v>893</v>
      </c>
      <c r="B1183" s="9"/>
      <c r="C1183" s="36"/>
    </row>
    <row r="1184" spans="1:3" ht="14.25">
      <c r="A1184" s="7" t="s">
        <v>895</v>
      </c>
      <c r="B1184" s="9"/>
      <c r="C1184" s="36"/>
    </row>
    <row r="1185" spans="1:3" ht="14.25">
      <c r="A1185" s="7" t="s">
        <v>897</v>
      </c>
      <c r="B1185" s="9"/>
      <c r="C1185" s="36"/>
    </row>
    <row r="1186" spans="1:3" ht="14.25">
      <c r="A1186" s="7" t="s">
        <v>899</v>
      </c>
      <c r="B1186" s="9"/>
      <c r="C1186" s="36"/>
    </row>
    <row r="1187" spans="1:3" ht="14.25">
      <c r="A1187" s="7" t="s">
        <v>901</v>
      </c>
      <c r="B1187" s="9"/>
      <c r="C1187" s="36"/>
    </row>
    <row r="1188" spans="1:3" ht="14.25">
      <c r="A1188" s="7" t="s">
        <v>903</v>
      </c>
      <c r="B1188" s="9"/>
      <c r="C1188" s="36"/>
    </row>
    <row r="1189" spans="1:3" ht="14.25">
      <c r="A1189" s="39" t="s">
        <v>1415</v>
      </c>
      <c r="B1189" s="9"/>
      <c r="C1189" s="36"/>
    </row>
    <row r="1190" spans="1:3" ht="14.25">
      <c r="A1190" s="7" t="s">
        <v>636</v>
      </c>
      <c r="B1190" s="9"/>
      <c r="C1190" s="36"/>
    </row>
    <row r="1191" spans="1:3" ht="14.25">
      <c r="A1191" s="7" t="s">
        <v>906</v>
      </c>
      <c r="B1191" s="9"/>
      <c r="C1191" s="36"/>
    </row>
    <row r="1192" spans="1:3" ht="14.25">
      <c r="A1192" s="7" t="s">
        <v>908</v>
      </c>
      <c r="B1192" s="9">
        <f>SUM(B1193:B1200)</f>
        <v>67.08</v>
      </c>
      <c r="C1192" s="36"/>
    </row>
    <row r="1193" spans="1:3" ht="14.25">
      <c r="A1193" s="7" t="s">
        <v>598</v>
      </c>
      <c r="B1193" s="9">
        <v>67.08</v>
      </c>
      <c r="C1193" s="36"/>
    </row>
    <row r="1194" spans="1:3" ht="14.25">
      <c r="A1194" s="7" t="s">
        <v>600</v>
      </c>
      <c r="B1194" s="9"/>
      <c r="C1194" s="36"/>
    </row>
    <row r="1195" spans="1:3" ht="14.25">
      <c r="A1195" s="7" t="s">
        <v>602</v>
      </c>
      <c r="B1195" s="9"/>
      <c r="C1195" s="36"/>
    </row>
    <row r="1196" spans="1:3" ht="14.25">
      <c r="A1196" s="7" t="s">
        <v>913</v>
      </c>
      <c r="B1196" s="9"/>
      <c r="C1196" s="36"/>
    </row>
    <row r="1197" spans="1:3" ht="14.25">
      <c r="A1197" s="7" t="s">
        <v>914</v>
      </c>
      <c r="B1197" s="9"/>
      <c r="C1197" s="36"/>
    </row>
    <row r="1198" spans="1:3" ht="14.25">
      <c r="A1198" s="7" t="s">
        <v>916</v>
      </c>
      <c r="B1198" s="9"/>
      <c r="C1198" s="36"/>
    </row>
    <row r="1199" spans="1:3" ht="14.25">
      <c r="A1199" s="7" t="s">
        <v>636</v>
      </c>
      <c r="B1199" s="9"/>
      <c r="C1199" s="36"/>
    </row>
    <row r="1200" spans="1:3" ht="14.25">
      <c r="A1200" s="7" t="s">
        <v>918</v>
      </c>
      <c r="B1200" s="9"/>
      <c r="C1200" s="36"/>
    </row>
    <row r="1201" spans="1:3" ht="14.25">
      <c r="A1201" s="7" t="s">
        <v>919</v>
      </c>
      <c r="B1201" s="9">
        <f>SUM(B1202:B1213)</f>
        <v>211.9</v>
      </c>
      <c r="C1201" s="36"/>
    </row>
    <row r="1202" spans="1:3" ht="14.25">
      <c r="A1202" s="7" t="s">
        <v>598</v>
      </c>
      <c r="B1202" s="9">
        <v>61.17</v>
      </c>
      <c r="C1202" s="36"/>
    </row>
    <row r="1203" spans="1:3" ht="14.25">
      <c r="A1203" s="7" t="s">
        <v>600</v>
      </c>
      <c r="B1203" s="9"/>
      <c r="C1203" s="36"/>
    </row>
    <row r="1204" spans="1:3" ht="14.25">
      <c r="A1204" s="7" t="s">
        <v>602</v>
      </c>
      <c r="B1204" s="9"/>
      <c r="C1204" s="36"/>
    </row>
    <row r="1205" spans="1:3" ht="14.25">
      <c r="A1205" s="7" t="s">
        <v>1240</v>
      </c>
      <c r="B1205" s="9">
        <v>20</v>
      </c>
      <c r="C1205" s="36"/>
    </row>
    <row r="1206" spans="1:3" ht="14.25">
      <c r="A1206" s="7" t="s">
        <v>1241</v>
      </c>
      <c r="B1206" s="9"/>
      <c r="C1206" s="36"/>
    </row>
    <row r="1207" spans="1:3" ht="14.25">
      <c r="A1207" s="7" t="s">
        <v>926</v>
      </c>
      <c r="B1207" s="9"/>
      <c r="C1207" s="36"/>
    </row>
    <row r="1208" spans="1:3" ht="14.25">
      <c r="A1208" s="7" t="s">
        <v>928</v>
      </c>
      <c r="B1208" s="9"/>
      <c r="C1208" s="36"/>
    </row>
    <row r="1209" spans="1:3" ht="14.25">
      <c r="A1209" s="7" t="s">
        <v>1242</v>
      </c>
      <c r="B1209" s="9"/>
      <c r="C1209" s="36"/>
    </row>
    <row r="1210" spans="1:3" ht="14.25">
      <c r="A1210" s="7" t="s">
        <v>1243</v>
      </c>
      <c r="B1210" s="9"/>
      <c r="C1210" s="36"/>
    </row>
    <row r="1211" spans="1:3" ht="14.25">
      <c r="A1211" s="7" t="s">
        <v>1244</v>
      </c>
      <c r="B1211" s="9"/>
      <c r="C1211" s="36"/>
    </row>
    <row r="1212" spans="1:3" ht="14.25">
      <c r="A1212" s="7" t="s">
        <v>936</v>
      </c>
      <c r="B1212" s="9">
        <v>99.73</v>
      </c>
      <c r="C1212" s="36"/>
    </row>
    <row r="1213" spans="1:3" ht="14.25">
      <c r="A1213" s="7" t="s">
        <v>938</v>
      </c>
      <c r="B1213" s="9">
        <v>31</v>
      </c>
      <c r="C1213" s="36"/>
    </row>
    <row r="1214" spans="1:3" ht="14.25">
      <c r="A1214" s="7" t="s">
        <v>940</v>
      </c>
      <c r="B1214" s="9">
        <f>SUM(B1215:B1228)</f>
        <v>714.5</v>
      </c>
      <c r="C1214" s="36"/>
    </row>
    <row r="1215" spans="1:3" ht="14.25">
      <c r="A1215" s="7" t="s">
        <v>598</v>
      </c>
      <c r="B1215" s="9"/>
      <c r="C1215" s="36"/>
    </row>
    <row r="1216" spans="1:3" ht="14.25">
      <c r="A1216" s="7" t="s">
        <v>600</v>
      </c>
      <c r="B1216" s="9"/>
      <c r="C1216" s="36"/>
    </row>
    <row r="1217" spans="1:3" ht="14.25">
      <c r="A1217" s="7" t="s">
        <v>602</v>
      </c>
      <c r="B1217" s="9"/>
      <c r="C1217" s="36"/>
    </row>
    <row r="1218" spans="1:3" ht="14.25">
      <c r="A1218" s="7" t="s">
        <v>945</v>
      </c>
      <c r="B1218" s="9"/>
      <c r="C1218" s="36"/>
    </row>
    <row r="1219" spans="1:3" ht="14.25">
      <c r="A1219" s="7" t="s">
        <v>949</v>
      </c>
      <c r="B1219" s="9"/>
      <c r="C1219" s="36"/>
    </row>
    <row r="1220" spans="1:3" ht="14.25">
      <c r="A1220" s="7" t="s">
        <v>951</v>
      </c>
      <c r="B1220" s="9"/>
      <c r="C1220" s="36"/>
    </row>
    <row r="1221" spans="1:3" ht="14.25">
      <c r="A1221" s="7" t="s">
        <v>953</v>
      </c>
      <c r="B1221" s="9">
        <v>298</v>
      </c>
      <c r="C1221" s="36"/>
    </row>
    <row r="1222" spans="1:3" ht="14.25">
      <c r="A1222" s="7" t="s">
        <v>955</v>
      </c>
      <c r="B1222" s="9">
        <v>110</v>
      </c>
      <c r="C1222" s="36"/>
    </row>
    <row r="1223" spans="1:3" ht="14.25">
      <c r="A1223" s="7" t="s">
        <v>956</v>
      </c>
      <c r="B1223" s="9"/>
      <c r="C1223" s="36"/>
    </row>
    <row r="1224" spans="1:3" ht="14.25">
      <c r="A1224" s="7" t="s">
        <v>1247</v>
      </c>
      <c r="B1224" s="9"/>
      <c r="C1224" s="36"/>
    </row>
    <row r="1225" spans="1:3" ht="14.25">
      <c r="A1225" s="7" t="s">
        <v>958</v>
      </c>
      <c r="B1225" s="9"/>
      <c r="C1225" s="36"/>
    </row>
    <row r="1226" spans="1:3" ht="14.25">
      <c r="A1226" s="7" t="s">
        <v>960</v>
      </c>
      <c r="B1226" s="9"/>
      <c r="C1226" s="36"/>
    </row>
    <row r="1227" spans="1:3" ht="14.25">
      <c r="A1227" s="7" t="s">
        <v>962</v>
      </c>
      <c r="B1227" s="9"/>
      <c r="C1227" s="36"/>
    </row>
    <row r="1228" spans="1:3" ht="14.25">
      <c r="A1228" s="7" t="s">
        <v>964</v>
      </c>
      <c r="B1228" s="9">
        <v>306.5</v>
      </c>
      <c r="C1228" s="36"/>
    </row>
    <row r="1229" spans="1:3" ht="14.25">
      <c r="A1229" s="7" t="s">
        <v>1238</v>
      </c>
      <c r="B1229" s="9"/>
      <c r="C1229" s="36"/>
    </row>
    <row r="1230" spans="1:3" ht="14.25">
      <c r="A1230" s="7" t="s">
        <v>1239</v>
      </c>
      <c r="B1230" s="9">
        <f>SUM(B1231,B1240,B1244)</f>
        <v>27516.239999999998</v>
      </c>
      <c r="C1230" s="36">
        <v>6.9</v>
      </c>
    </row>
    <row r="1231" spans="1:3" ht="14.25">
      <c r="A1231" s="7" t="s">
        <v>923</v>
      </c>
      <c r="B1231" s="9">
        <f>SUM(B1232:B1239)</f>
        <v>14007.039999999999</v>
      </c>
      <c r="C1231" s="36"/>
    </row>
    <row r="1232" spans="1:3" ht="14.25">
      <c r="A1232" s="7" t="s">
        <v>925</v>
      </c>
      <c r="B1232" s="9"/>
      <c r="C1232" s="36"/>
    </row>
    <row r="1233" spans="1:3" ht="14.25">
      <c r="A1233" s="7" t="s">
        <v>927</v>
      </c>
      <c r="B1233" s="9"/>
      <c r="C1233" s="36"/>
    </row>
    <row r="1234" spans="1:3" ht="14.25">
      <c r="A1234" s="7" t="s">
        <v>929</v>
      </c>
      <c r="B1234" s="9"/>
      <c r="C1234" s="36"/>
    </row>
    <row r="1235" spans="1:3" ht="14.25">
      <c r="A1235" s="7" t="s">
        <v>931</v>
      </c>
      <c r="B1235" s="9"/>
      <c r="C1235" s="36"/>
    </row>
    <row r="1236" spans="1:3" ht="14.25">
      <c r="A1236" s="7" t="s">
        <v>933</v>
      </c>
      <c r="B1236" s="9"/>
      <c r="C1236" s="36"/>
    </row>
    <row r="1237" spans="1:3" ht="14.25">
      <c r="A1237" s="7" t="s">
        <v>935</v>
      </c>
      <c r="B1237" s="9">
        <v>9452.56</v>
      </c>
      <c r="C1237" s="36"/>
    </row>
    <row r="1238" spans="1:3" ht="14.25">
      <c r="A1238" s="7" t="s">
        <v>937</v>
      </c>
      <c r="B1238" s="9"/>
      <c r="C1238" s="36"/>
    </row>
    <row r="1239" spans="1:3" ht="14.25">
      <c r="A1239" s="7" t="s">
        <v>939</v>
      </c>
      <c r="B1239" s="9">
        <v>4554.48</v>
      </c>
      <c r="C1239" s="36"/>
    </row>
    <row r="1240" spans="1:3" ht="14.25">
      <c r="A1240" s="7" t="s">
        <v>941</v>
      </c>
      <c r="B1240" s="9">
        <f>SUM(B1241:B1243)</f>
        <v>11839.28</v>
      </c>
      <c r="C1240" s="36"/>
    </row>
    <row r="1241" spans="1:3" ht="14.25">
      <c r="A1241" s="7" t="s">
        <v>942</v>
      </c>
      <c r="B1241" s="9">
        <v>11839.28</v>
      </c>
      <c r="C1241" s="36"/>
    </row>
    <row r="1242" spans="1:3" ht="14.25">
      <c r="A1242" s="7" t="s">
        <v>943</v>
      </c>
      <c r="B1242" s="9"/>
      <c r="C1242" s="36"/>
    </row>
    <row r="1243" spans="1:3" ht="14.25">
      <c r="A1243" s="7" t="s">
        <v>944</v>
      </c>
      <c r="B1243" s="9"/>
      <c r="C1243" s="36"/>
    </row>
    <row r="1244" spans="1:3" ht="14.25">
      <c r="A1244" s="7" t="s">
        <v>946</v>
      </c>
      <c r="B1244" s="9">
        <f>SUM(B1245:B1247)</f>
        <v>1669.92</v>
      </c>
      <c r="C1244" s="36"/>
    </row>
    <row r="1245" spans="1:3" ht="14.25">
      <c r="A1245" s="7" t="s">
        <v>948</v>
      </c>
      <c r="B1245" s="9"/>
      <c r="C1245" s="36"/>
    </row>
    <row r="1246" spans="1:3" ht="14.25">
      <c r="A1246" s="7" t="s">
        <v>1422</v>
      </c>
      <c r="B1246" s="9">
        <v>1271.04</v>
      </c>
      <c r="C1246" s="36"/>
    </row>
    <row r="1247" spans="1:3" ht="14.25">
      <c r="A1247" s="7" t="s">
        <v>950</v>
      </c>
      <c r="B1247" s="9">
        <v>398.88</v>
      </c>
      <c r="C1247" s="36"/>
    </row>
    <row r="1248" spans="1:3" ht="14.25">
      <c r="A1248" s="7" t="s">
        <v>1246</v>
      </c>
      <c r="B1248" s="9">
        <f>B1249+B1264+B1278+B1284+B1290</f>
        <v>2234.1</v>
      </c>
      <c r="C1248" s="36">
        <v>14</v>
      </c>
    </row>
    <row r="1249" spans="1:3" ht="14.25">
      <c r="A1249" s="7" t="s">
        <v>954</v>
      </c>
      <c r="B1249" s="9">
        <f>SUM(B1250:B1263)</f>
        <v>409.3</v>
      </c>
      <c r="C1249" s="36"/>
    </row>
    <row r="1250" spans="1:3" ht="14.25">
      <c r="A1250" s="7" t="s">
        <v>598</v>
      </c>
      <c r="B1250" s="9">
        <v>214.47</v>
      </c>
      <c r="C1250" s="36"/>
    </row>
    <row r="1251" spans="1:3" ht="14.25">
      <c r="A1251" s="7" t="s">
        <v>600</v>
      </c>
      <c r="B1251" s="9">
        <v>36.64</v>
      </c>
      <c r="C1251" s="36"/>
    </row>
    <row r="1252" spans="1:3" ht="14.25">
      <c r="A1252" s="7" t="s">
        <v>602</v>
      </c>
      <c r="B1252" s="9"/>
      <c r="C1252" s="36"/>
    </row>
    <row r="1253" spans="1:3" ht="14.25">
      <c r="A1253" s="7" t="s">
        <v>959</v>
      </c>
      <c r="B1253" s="9"/>
      <c r="C1253" s="36"/>
    </row>
    <row r="1254" spans="1:3" ht="14.25">
      <c r="A1254" s="7" t="s">
        <v>961</v>
      </c>
      <c r="B1254" s="9">
        <v>12</v>
      </c>
      <c r="C1254" s="36"/>
    </row>
    <row r="1255" spans="1:3" ht="14.25">
      <c r="A1255" s="7" t="s">
        <v>963</v>
      </c>
      <c r="B1255" s="9">
        <v>35</v>
      </c>
      <c r="C1255" s="36"/>
    </row>
    <row r="1256" spans="1:3" ht="14.25">
      <c r="A1256" s="7" t="s">
        <v>965</v>
      </c>
      <c r="B1256" s="9"/>
      <c r="C1256" s="36"/>
    </row>
    <row r="1257" spans="1:3" ht="14.25">
      <c r="A1257" s="7" t="s">
        <v>966</v>
      </c>
      <c r="B1257" s="9"/>
      <c r="C1257" s="36"/>
    </row>
    <row r="1258" spans="1:3" ht="14.25">
      <c r="A1258" s="7" t="s">
        <v>968</v>
      </c>
      <c r="B1258" s="9"/>
      <c r="C1258" s="36"/>
    </row>
    <row r="1259" spans="1:3" ht="14.25">
      <c r="A1259" s="7" t="s">
        <v>970</v>
      </c>
      <c r="B1259" s="9"/>
      <c r="C1259" s="36"/>
    </row>
    <row r="1260" spans="1:3" ht="14.25">
      <c r="A1260" s="7" t="s">
        <v>972</v>
      </c>
      <c r="B1260" s="9"/>
      <c r="C1260" s="36"/>
    </row>
    <row r="1261" spans="1:3" ht="14.25">
      <c r="A1261" s="7" t="s">
        <v>974</v>
      </c>
      <c r="B1261" s="9"/>
      <c r="C1261" s="36"/>
    </row>
    <row r="1262" spans="1:3" ht="14.25">
      <c r="A1262" s="7" t="s">
        <v>636</v>
      </c>
      <c r="B1262" s="9">
        <v>92.63</v>
      </c>
      <c r="C1262" s="36"/>
    </row>
    <row r="1263" spans="1:3" ht="14.25">
      <c r="A1263" s="7" t="s">
        <v>977</v>
      </c>
      <c r="B1263" s="9">
        <v>18.56</v>
      </c>
      <c r="C1263" s="36"/>
    </row>
    <row r="1264" spans="1:3" ht="14.25">
      <c r="A1264" s="7" t="s">
        <v>979</v>
      </c>
      <c r="B1264" s="9">
        <f>SUM(B1265:B1277)</f>
        <v>71.8</v>
      </c>
      <c r="C1264" s="36"/>
    </row>
    <row r="1265" spans="1:3" ht="14.25">
      <c r="A1265" s="7" t="s">
        <v>598</v>
      </c>
      <c r="B1265" s="9">
        <v>61.8</v>
      </c>
      <c r="C1265" s="36"/>
    </row>
    <row r="1266" spans="1:3" ht="14.25">
      <c r="A1266" s="7" t="s">
        <v>600</v>
      </c>
      <c r="B1266" s="9">
        <v>10</v>
      </c>
      <c r="C1266" s="36"/>
    </row>
    <row r="1267" spans="1:3" ht="14.25">
      <c r="A1267" s="7" t="s">
        <v>602</v>
      </c>
      <c r="B1267" s="9"/>
      <c r="C1267" s="36"/>
    </row>
    <row r="1268" spans="1:3" ht="14.25">
      <c r="A1268" s="7" t="s">
        <v>984</v>
      </c>
      <c r="B1268" s="9"/>
      <c r="C1268" s="36"/>
    </row>
    <row r="1269" spans="1:3" ht="14.25">
      <c r="A1269" s="7" t="s">
        <v>986</v>
      </c>
      <c r="B1269" s="9"/>
      <c r="C1269" s="36"/>
    </row>
    <row r="1270" spans="1:3" ht="14.25">
      <c r="A1270" s="7" t="s">
        <v>988</v>
      </c>
      <c r="B1270" s="9"/>
      <c r="C1270" s="36"/>
    </row>
    <row r="1271" spans="1:3" ht="14.25">
      <c r="A1271" s="7" t="s">
        <v>990</v>
      </c>
      <c r="B1271" s="9"/>
      <c r="C1271" s="36"/>
    </row>
    <row r="1272" spans="1:3" ht="14.25">
      <c r="A1272" s="7" t="s">
        <v>992</v>
      </c>
      <c r="B1272" s="9"/>
      <c r="C1272" s="36"/>
    </row>
    <row r="1273" spans="1:3" ht="14.25">
      <c r="A1273" s="7" t="s">
        <v>994</v>
      </c>
      <c r="B1273" s="9"/>
      <c r="C1273" s="36"/>
    </row>
    <row r="1274" spans="1:3" ht="14.25">
      <c r="A1274" s="7" t="s">
        <v>996</v>
      </c>
      <c r="B1274" s="9"/>
      <c r="C1274" s="36"/>
    </row>
    <row r="1275" spans="1:3" ht="14.25">
      <c r="A1275" s="7" t="s">
        <v>998</v>
      </c>
      <c r="B1275" s="9"/>
      <c r="C1275" s="36"/>
    </row>
    <row r="1276" spans="1:3" ht="14.25">
      <c r="A1276" s="7" t="s">
        <v>636</v>
      </c>
      <c r="B1276" s="9"/>
      <c r="C1276" s="36"/>
    </row>
    <row r="1277" spans="1:3" ht="14.25">
      <c r="A1277" s="7" t="s">
        <v>1001</v>
      </c>
      <c r="B1277" s="9"/>
      <c r="C1277" s="36"/>
    </row>
    <row r="1278" spans="1:3" ht="14.25">
      <c r="A1278" s="7" t="s">
        <v>1003</v>
      </c>
      <c r="B1278" s="9">
        <f>SUM(B1279:B1283)</f>
        <v>0</v>
      </c>
      <c r="C1278" s="36"/>
    </row>
    <row r="1279" spans="1:3" ht="14.25">
      <c r="A1279" s="7" t="s">
        <v>1250</v>
      </c>
      <c r="B1279" s="9"/>
      <c r="C1279" s="36"/>
    </row>
    <row r="1280" spans="1:3" ht="14.25">
      <c r="A1280" s="7" t="s">
        <v>1007</v>
      </c>
      <c r="B1280" s="9"/>
      <c r="C1280" s="36"/>
    </row>
    <row r="1281" spans="1:3" ht="14.25">
      <c r="A1281" s="7" t="s">
        <v>1009</v>
      </c>
      <c r="B1281" s="9"/>
      <c r="C1281" s="36"/>
    </row>
    <row r="1282" spans="1:3" ht="14.25">
      <c r="A1282" s="7" t="s">
        <v>1011</v>
      </c>
      <c r="B1282" s="9"/>
      <c r="C1282" s="36"/>
    </row>
    <row r="1283" spans="1:3" ht="14.25">
      <c r="A1283" s="7" t="s">
        <v>1013</v>
      </c>
      <c r="B1283" s="9"/>
      <c r="C1283" s="36"/>
    </row>
    <row r="1284" spans="1:3" ht="14.25">
      <c r="A1284" s="7" t="s">
        <v>967</v>
      </c>
      <c r="B1284" s="9">
        <f>SUM(B1285:B1289)</f>
        <v>1753</v>
      </c>
      <c r="C1284" s="36"/>
    </row>
    <row r="1285" spans="1:3" ht="14.25">
      <c r="A1285" s="7" t="s">
        <v>969</v>
      </c>
      <c r="B1285" s="9">
        <v>1753</v>
      </c>
      <c r="C1285" s="36"/>
    </row>
    <row r="1286" spans="1:3" ht="14.25">
      <c r="A1286" s="7" t="s">
        <v>971</v>
      </c>
      <c r="B1286" s="9"/>
      <c r="C1286" s="36"/>
    </row>
    <row r="1287" spans="1:3" ht="14.25">
      <c r="A1287" s="7" t="s">
        <v>973</v>
      </c>
      <c r="B1287" s="9"/>
      <c r="C1287" s="36"/>
    </row>
    <row r="1288" spans="1:3" ht="14.25">
      <c r="A1288" s="7" t="s">
        <v>975</v>
      </c>
      <c r="B1288" s="9"/>
      <c r="C1288" s="36"/>
    </row>
    <row r="1289" spans="1:3" ht="14.25">
      <c r="A1289" s="7" t="s">
        <v>976</v>
      </c>
      <c r="B1289" s="9"/>
      <c r="C1289" s="36"/>
    </row>
    <row r="1290" spans="1:3" ht="14.25">
      <c r="A1290" s="7" t="s">
        <v>978</v>
      </c>
      <c r="B1290" s="9">
        <f>SUM(B1291:B1301)</f>
        <v>0</v>
      </c>
      <c r="C1290" s="36"/>
    </row>
    <row r="1291" spans="1:3" ht="14.25">
      <c r="A1291" s="7" t="s">
        <v>980</v>
      </c>
      <c r="B1291" s="9"/>
      <c r="C1291" s="36"/>
    </row>
    <row r="1292" spans="1:3" ht="14.25">
      <c r="A1292" s="7" t="s">
        <v>981</v>
      </c>
      <c r="B1292" s="9"/>
      <c r="C1292" s="36"/>
    </row>
    <row r="1293" spans="1:3" ht="14.25">
      <c r="A1293" s="7" t="s">
        <v>982</v>
      </c>
      <c r="B1293" s="9"/>
      <c r="C1293" s="36"/>
    </row>
    <row r="1294" spans="1:3" ht="14.25">
      <c r="A1294" s="7" t="s">
        <v>983</v>
      </c>
      <c r="B1294" s="9"/>
      <c r="C1294" s="36"/>
    </row>
    <row r="1295" spans="1:3" ht="14.25">
      <c r="A1295" s="7" t="s">
        <v>985</v>
      </c>
      <c r="B1295" s="9"/>
      <c r="C1295" s="36"/>
    </row>
    <row r="1296" spans="1:3" ht="14.25">
      <c r="A1296" s="7" t="s">
        <v>987</v>
      </c>
      <c r="B1296" s="9"/>
      <c r="C1296" s="36"/>
    </row>
    <row r="1297" spans="1:3" ht="14.25">
      <c r="A1297" s="7" t="s">
        <v>989</v>
      </c>
      <c r="B1297" s="9"/>
      <c r="C1297" s="36"/>
    </row>
    <row r="1298" spans="1:3" ht="14.25">
      <c r="A1298" s="7" t="s">
        <v>991</v>
      </c>
      <c r="B1298" s="9"/>
      <c r="C1298" s="36"/>
    </row>
    <row r="1299" spans="1:3" ht="14.25">
      <c r="A1299" s="7" t="s">
        <v>993</v>
      </c>
      <c r="B1299" s="9"/>
      <c r="C1299" s="36"/>
    </row>
    <row r="1300" spans="1:3" ht="14.25">
      <c r="A1300" s="7" t="s">
        <v>995</v>
      </c>
      <c r="B1300" s="9"/>
      <c r="C1300" s="36"/>
    </row>
    <row r="1301" spans="1:3" ht="14.25">
      <c r="A1301" s="7" t="s">
        <v>997</v>
      </c>
      <c r="B1301" s="9"/>
      <c r="C1301" s="36"/>
    </row>
    <row r="1302" spans="1:3" ht="14.25">
      <c r="A1302" s="7" t="s">
        <v>1248</v>
      </c>
      <c r="B1302" s="9">
        <v>10000</v>
      </c>
      <c r="C1302" s="36"/>
    </row>
    <row r="1303" spans="1:3" ht="14.25">
      <c r="A1303" s="7" t="s">
        <v>1416</v>
      </c>
      <c r="B1303" s="9">
        <f>SUM(B1304:B1308)</f>
        <v>22778</v>
      </c>
      <c r="C1303" s="36">
        <v>12.2</v>
      </c>
    </row>
    <row r="1304" spans="1:3" ht="14.25">
      <c r="A1304" s="40" t="s">
        <v>1417</v>
      </c>
      <c r="B1304" s="9"/>
      <c r="C1304" s="36"/>
    </row>
    <row r="1305" spans="1:3" ht="14.25">
      <c r="A1305" s="40" t="s">
        <v>1418</v>
      </c>
      <c r="B1305" s="9"/>
      <c r="C1305" s="36"/>
    </row>
    <row r="1306" spans="1:3" ht="14.25">
      <c r="A1306" s="40" t="s">
        <v>1419</v>
      </c>
      <c r="B1306" s="9"/>
      <c r="C1306" s="36"/>
    </row>
    <row r="1307" spans="1:3" ht="14.25">
      <c r="A1307" s="40" t="s">
        <v>1420</v>
      </c>
      <c r="B1307" s="9"/>
      <c r="C1307" s="36"/>
    </row>
    <row r="1308" spans="1:3" ht="14.25">
      <c r="A1308" s="40" t="s">
        <v>1421</v>
      </c>
      <c r="B1308" s="9">
        <v>22778</v>
      </c>
      <c r="C1308" s="36"/>
    </row>
    <row r="1309" spans="1:3" ht="14.25">
      <c r="A1309" s="7" t="s">
        <v>1251</v>
      </c>
      <c r="B1309" s="9">
        <f>SUM(B1310:B1311)</f>
        <v>45373.3</v>
      </c>
      <c r="C1309" s="36">
        <v>-9.6</v>
      </c>
    </row>
    <row r="1310" spans="1:3" ht="14.25">
      <c r="A1310" s="7" t="s">
        <v>1015</v>
      </c>
      <c r="B1310" s="9">
        <v>42645</v>
      </c>
      <c r="C1310" s="36"/>
    </row>
    <row r="1311" spans="1:3" ht="14.25">
      <c r="A1311" s="7" t="s">
        <v>1016</v>
      </c>
      <c r="B1311" s="9">
        <v>2728.3</v>
      </c>
      <c r="C1311" s="36"/>
    </row>
    <row r="1312" spans="1:3" ht="14.25">
      <c r="A1312" s="17" t="s">
        <v>1252</v>
      </c>
      <c r="B1312" s="9">
        <f>B1309+B1303+B1302+B1248+B1230+B1149+B1139+B1124+B1097+B1023+B952+B819+B799+B726+B662+B550+B501+B445+B391+B272+B261+B258+B5+1</f>
        <v>534162.02</v>
      </c>
      <c r="C1312" s="36">
        <v>9</v>
      </c>
    </row>
  </sheetData>
  <mergeCells count="1">
    <mergeCell ref="A2:C2"/>
  </mergeCells>
  <printOptions horizontalCentered="1"/>
  <pageMargins left="0.3937007874015748" right="0.7480314960629921" top="0.7874015748031497" bottom="0.7874015748031497" header="0.5118110236220472" footer="0.5118110236220472"/>
  <pageSetup horizontalDpi="600" verticalDpi="600" orientation="portrait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微软用户</cp:lastModifiedBy>
  <cp:lastPrinted>2016-02-17T05:56:03Z</cp:lastPrinted>
  <dcterms:created xsi:type="dcterms:W3CDTF">2015-01-10T15:44:21Z</dcterms:created>
  <dcterms:modified xsi:type="dcterms:W3CDTF">2016-02-18T11:17:12Z</dcterms:modified>
  <cp:category/>
  <cp:version/>
  <cp:contentType/>
  <cp:contentStatus/>
</cp:coreProperties>
</file>